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comments7.xml" ContentType="application/vnd.openxmlformats-officedocument.spreadsheetml.comments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10.xml.rels" ContentType="application/vnd.openxmlformats-package.relationships+xml"/>
  <Override PartName="/xl/worksheets/_rels/sheet4.xml.rels" ContentType="application/vnd.openxmlformats-package.relationships+xml"/>
  <Override PartName="/xl/worksheets/_rels/sheet8.xml.rels" ContentType="application/vnd.openxmlformats-package.relationships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3.xml.rels" ContentType="application/vnd.openxmlformats-package.relationships+xml"/>
  <Override PartName="/xl/worksheets/_rels/sheet1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vmlDrawing3.vml" ContentType="application/vnd.openxmlformats-officedocument.vmlDrawing"/>
  <Override PartName="/xl/drawings/drawing2.xml" ContentType="application/vnd.openxmlformats-officedocument.drawing+xml"/>
  <Override PartName="/xl/drawings/vmlDrawing4.vml" ContentType="application/vnd.openxmlformats-officedocument.vmlDrawing"/>
  <Override PartName="/xl/drawings/vmlDrawing1.vml" ContentType="application/vnd.openxmlformats-officedocument.vmlDrawing"/>
  <Override PartName="/xl/drawings/_rels/drawing7.xml.rels" ContentType="application/vnd.openxmlformats-package.relationships+xml"/>
  <Override PartName="/xl/drawings/_rels/drawing4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vmlDrawing2.vml" ContentType="application/vnd.openxmlformats-officedocument.vmlDrawing"/>
  <Override PartName="/xl/drawings/drawing6.xml" ContentType="application/vnd.openxmlformats-officedocument.drawing+xml"/>
  <Override PartName="/xl/drawings/drawing7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media/image2.png" ContentType="image/png"/>
  <Override PartName="/xl/comments6.xml" ContentType="application/vnd.openxmlformats-officedocument.spreadsheetml.comments+xml"/>
  <Override PartName="/xl/comments8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" sheetId="1" state="visible" r:id="rId3"/>
    <sheet name="Ausfüllhilfe" sheetId="2" state="visible" r:id="rId4"/>
    <sheet name="Sätze" sheetId="3" state="visible" r:id="rId5"/>
    <sheet name="Kanäle" sheetId="4" state="visible" r:id="rId6"/>
    <sheet name="Stundensatz" sheetId="5" state="visible" r:id="rId7"/>
    <sheet name="Preise" sheetId="6" state="visible" r:id="rId8"/>
    <sheet name="Ernte" sheetId="7" state="visible" r:id="rId9"/>
    <sheet name="Auswertung" sheetId="8" state="visible" r:id="rId10"/>
    <sheet name="Absatz" sheetId="9" state="visible" r:id="rId11"/>
    <sheet name="Grenzen" sheetId="10" state="visible" r:id="rId12"/>
  </sheets>
  <definedNames>
    <definedName function="false" hidden="false" localSheetId="8" name="_xlnm.Print_Titles" vbProcedure="false">Absatz!$1:$1</definedName>
    <definedName function="false" hidden="false" localSheetId="7" name="_xlnm.Print_Titles" vbProcedure="false">Auswertung!$1:$1</definedName>
    <definedName function="false" hidden="false" localSheetId="6" name="_xlnm.Print_Titles" vbProcedure="false">Ernte!$1:$1</definedName>
    <definedName function="false" hidden="true" localSheetId="6" name="_xlnm._FilterDatabase" vbProcedure="false">Ernte!$A$1:$N$401</definedName>
    <definedName function="false" hidden="false" localSheetId="9" name="_xlnm.Print_Area" vbProcedure="false">Grenzen!$A$1:$F$23</definedName>
    <definedName function="false" hidden="false" localSheetId="3" name="_xlnm.Print_Titles" vbProcedure="false">Kanäle!$1:$1</definedName>
    <definedName function="false" hidden="true" localSheetId="3" name="_xlnm._FilterDatabase" vbProcedure="false">Kanäle!$A$1:$C$21</definedName>
    <definedName function="false" hidden="false" localSheetId="5" name="_xlnm.Print_Titles" vbProcedure="false">Preise!$1:$1</definedName>
    <definedName function="false" hidden="true" localSheetId="5" name="_xlnm._FilterDatabase" vbProcedure="false">Preise!$A$1:$F$201</definedName>
    <definedName function="false" hidden="false" localSheetId="2" name="_xlnm.Print_Titles" vbProcedure="false">Sätze!$1:$1</definedName>
    <definedName function="false" hidden="true" localSheetId="2" name="_xlnm._FilterDatabase" vbProcedure="false">Sätze!$A$1:$I$121</definedName>
    <definedName function="false" hidden="false" localSheetId="0" name="_xlnm.Print_Area" vbProcedure="false">Start!$A$1:$F$39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1" authorId="0">
      <text>
        <r>
          <rPr>
            <sz val="10"/>
            <rFont val="Arial"/>
            <family val="2"/>
          </rPr>
          <t xml:space="preserve">Muss eindeutig sein. Am einfachsten die Satz-Nummer aus dem Anbauplan mit Kultur und Beet.</t>
        </r>
      </text>
    </comment>
  </commentList>
</comments>
</file>

<file path=xl/comments6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E1" authorId="0">
      <text>
        <r>
          <rPr>
            <sz val="10"/>
            <rFont val="Arial"/>
            <family val="2"/>
          </rPr>
          <t xml:space="preserve">Kultur und Kanal zusammen. Danach sucht die Ernteliste den Preis.</t>
        </r>
      </text>
    </comment>
  </commentList>
</comments>
</file>

<file path=xl/comments7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I1" authorId="0">
      <text>
        <r>
          <rPr>
            <sz val="10"/>
            <rFont val="Arial"/>
            <family val="2"/>
          </rPr>
          <t xml:space="preserve">Kommt aus dem Blatt „Preise“, gesucht über Kultur und Kanal. Steht dort nichts, bleibt die Zelle leer.</t>
        </r>
      </text>
    </comment>
    <comment ref="K1" authorId="0">
      <text>
        <r>
          <rPr>
            <sz val="10"/>
            <rFont val="Arial"/>
            <family val="2"/>
          </rPr>
          <t xml:space="preserve">Immer gleich messen — entweder überall nur die Ernte oder überall Ernte plus Waschen und Packen.</t>
        </r>
      </text>
    </comment>
  </commentList>
</comments>
</file>

<file path=xl/comments8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G1" authorId="0">
      <text>
        <r>
          <rPr>
            <sz val="10"/>
            <rFont val="Arial"/>
            <family val="2"/>
          </rPr>
          <t xml:space="preserve">Der Wert, der im nächsten Jahr in die Kulturtabelle des Anbauplans gehört.</t>
        </r>
      </text>
    </comment>
    <comment ref="K1" authorId="0">
      <text>
        <r>
          <rPr>
            <sz val="10"/>
            <rFont val="Arial"/>
            <family val="2"/>
          </rPr>
          <t xml:space="preserve">Erlös minus Arbeitskosten. Die Materialkosten stehen im Anbauplan, nicht hier.</t>
        </r>
      </text>
    </comment>
    <comment ref="N1" authorId="0">
      <text>
        <r>
          <rPr>
            <sz val="10"/>
            <rFont val="Arial"/>
            <family val="2"/>
          </rPr>
          <t xml:space="preserve">Erntemenge geteilt durch Erntezeit. Die Kennzahl, an der sich entscheidet, ob eine Kultur sich trägt.</t>
        </r>
      </text>
    </comment>
  </commentList>
</comments>
</file>

<file path=xl/sharedStrings.xml><?xml version="1.0" encoding="utf-8"?>
<sst xmlns="http://schemas.openxmlformats.org/spreadsheetml/2006/main" count="155" uniqueCount="120">
  <si>
    <t xml:space="preserve">Ernteerfassung</t>
  </si>
  <si>
    <t xml:space="preserve">Version 2.0 · Stand 23.08.2026 · hofbuch.de/vorlagen</t>
  </si>
  <si>
    <t xml:space="preserve">Wofür diese Datei ist</t>
  </si>
  <si>
    <t xml:space="preserve">Jede Ernte eine Zeile: Satz, Menge, Qualität, Vermarktungskanal, Erntezeit. Daraus rechnen sich Kilogramm je Pflanze, je Quadratmeter und je Arbeitsstunde, dazu der Deckungsbeitrag. Preise stehen als Stammdaten je Kultur und Kanal, wie im Hofbuch.</t>
  </si>
  <si>
    <t xml:space="preserve">Rechtsgrundlagen und Fristen</t>
  </si>
  <si>
    <t xml:space="preserve">Rechtsgrundlage</t>
  </si>
  <si>
    <t xml:space="preserve">keine — Betriebsauswertung, kein Nachweis</t>
  </si>
  <si>
    <t xml:space="preserve">Für die Bio-Kontrolle</t>
  </si>
  <si>
    <t xml:space="preserve">die Erntemenge gehört in den Warenstrom. Dafür gibt es eine eigene Vorlage</t>
  </si>
  <si>
    <t xml:space="preserve">Einheiten</t>
  </si>
  <si>
    <t xml:space="preserve">kg, Stück oder Bund. Für Stück und Bund brauchst du im Blatt „Sätze“ ein Gewicht, sonst lässt sich nicht summieren</t>
  </si>
  <si>
    <t xml:space="preserve">Rückkopplung</t>
  </si>
  <si>
    <t xml:space="preserve">die Spalte „kg je Pflanze“ ist der Wert, der im nächsten Jahr in den Anbauplan gehört</t>
  </si>
  <si>
    <t xml:space="preserve">Preise</t>
  </si>
  <si>
    <t xml:space="preserve">je Kultur und Kanal als Stammdaten, nicht je Erntezeile. Wer einen Sonderpreis hatte, legt einen eigenen Kanal an</t>
  </si>
  <si>
    <t xml:space="preserve">So füllst du sie aus</t>
  </si>
  <si>
    <t xml:space="preserve">1. Blatt „Sätze“: die Sätze aus dem Anbauplan übertragen, mit Pflanzenzahl und Beetfläche.</t>
  </si>
  <si>
    <t xml:space="preserve">1b. Blätter „Kanäle“ und „Preise“: eure Vermarktungswege und die Netto-Erlöse je Einheit.</t>
  </si>
  <si>
    <t xml:space="preserve">2. Jede Ernte eine Zeile im Blatt „Ernte“, am selben Tag.</t>
  </si>
  <si>
    <t xml:space="preserve">3. Erntezeit in Minuten mitschreiben. Ohne sie fehlt die wichtigste Kennzahl.</t>
  </si>
  <si>
    <t xml:space="preserve">4. Blatt „Auswertung“ am Saisonende durchgehen und die Werte in den Anbauplan zurücktragen.</t>
  </si>
  <si>
    <t xml:space="preserve">Zellen-Legende</t>
  </si>
  <si>
    <t xml:space="preserve">Gelb</t>
  </si>
  <si>
    <t xml:space="preserve">ausfüllen</t>
  </si>
  <si>
    <t xml:space="preserve">Grau/kursiv</t>
  </si>
  <si>
    <t xml:space="preserve">Beispielzeile — überschreiben oder löschen</t>
  </si>
  <si>
    <t xml:space="preserve">Weiß</t>
  </si>
  <si>
    <t xml:space="preserve">rechnet sich selbst — bitte nicht überschreiben</t>
  </si>
  <si>
    <t xml:space="preserve">Betriebsangaben</t>
  </si>
  <si>
    <t xml:space="preserve">Betrieb</t>
  </si>
  <si>
    <t xml:space="preserve">Anbaujahr</t>
  </si>
  <si>
    <t xml:space="preserve">Standort</t>
  </si>
  <si>
    <t xml:space="preserve">Verantwortlich</t>
  </si>
  <si>
    <t xml:space="preserve">Keine Rechtsberatung. Prüfe die für deinen Betrieb und dein Bundesland geltenden Vorgaben; Landesrecht, Auflagen und Verbandsrichtlinien können mehr verlangen.</t>
  </si>
  <si>
    <t xml:space="preserve">Quellen: Eigene Betriebsdaten</t>
  </si>
  <si>
    <t xml:space="preserve">Blatt</t>
  </si>
  <si>
    <t xml:space="preserve">Spalte</t>
  </si>
  <si>
    <t xml:space="preserve">Was gehört hinein</t>
  </si>
  <si>
    <t xml:space="preserve">Sätze</t>
  </si>
  <si>
    <t xml:space="preserve">Satz</t>
  </si>
  <si>
    <t xml:space="preserve">Eindeutige Bezeichnung, etwa „S12 Salat Batavia A1“. Der Schlüssel für das Blatt „Ernte“.</t>
  </si>
  <si>
    <t xml:space="preserve">Pflanzen und Fläche</t>
  </si>
  <si>
    <t xml:space="preserve">Aus dem Anbauplan übertragen. Ohne sie gibt es kein kg je Pflanze und kein kg je m².</t>
  </si>
  <si>
    <t xml:space="preserve">Gewicht je Stück/Bund</t>
  </si>
  <si>
    <t xml:space="preserve">Nur nötig, wenn du in Stück oder Bund erntest. Damit rechnet die Datei auf Kilogramm um.</t>
  </si>
  <si>
    <t xml:space="preserve">Ernte</t>
  </si>
  <si>
    <t xml:space="preserve">Menge und Einheit</t>
  </si>
  <si>
    <t xml:space="preserve">So, wie du erntest. Die Spalte „kg“ rechnet um, damit sich Sätze vergleichen lassen.</t>
  </si>
  <si>
    <t xml:space="preserve">Qualität</t>
  </si>
  <si>
    <t xml:space="preserve">Marktware, zweite Wahl oder Ausschuss. Ausschuss zählt bei der Menge mit, beim Erlös nicht.</t>
  </si>
  <si>
    <t xml:space="preserve">Absatzweg</t>
  </si>
  <si>
    <t xml:space="preserve">Wohin die Ware geht. Solawi, Hofladen, Markt, Gastro, Großhandel, Eigenverbrauch, Verlust.</t>
  </si>
  <si>
    <t xml:space="preserve">Preis je Einheit</t>
  </si>
  <si>
    <t xml:space="preserve">Bezogen auf die Einheit in derselben Zeile, nicht auf das Kilo. Bei Solawi-Anteilen und Eigenverbrauch leer lassen oder den kalkulatorischen Wert eintragen.</t>
  </si>
  <si>
    <t xml:space="preserve">Erntezeit (Minuten)</t>
  </si>
  <si>
    <t xml:space="preserve">Reine Erntezeit für diese Zeile, ohne Waschen und Packen — oder mit, aber dann immer. Uneinheitlich gemessen ist die Kennzahl wertlos.</t>
  </si>
  <si>
    <t xml:space="preserve">Auswertung</t>
  </si>
  <si>
    <t xml:space="preserve">kg je Pflanze</t>
  </si>
  <si>
    <t xml:space="preserve">Der Wert für den Anbauplan der nächsten Saison.</t>
  </si>
  <si>
    <t xml:space="preserve">kg je Stunde</t>
  </si>
  <si>
    <t xml:space="preserve">Erntemenge geteilt durch Erntezeit. Die Zahl, an der sich entscheidet, ob eine Kultur sich trägt.</t>
  </si>
  <si>
    <t xml:space="preserve">Absatz</t>
  </si>
  <si>
    <t xml:space="preserve">alle Zahlen</t>
  </si>
  <si>
    <t xml:space="preserve">Rechnen sich aus dem Blatt „Ernte“.</t>
  </si>
  <si>
    <t xml:space="preserve">Nr.</t>
  </si>
  <si>
    <t xml:space="preserve">Kultur</t>
  </si>
  <si>
    <t xml:space="preserve">Beet</t>
  </si>
  <si>
    <t xml:space="preserve">Pflanzen</t>
  </si>
  <si>
    <t xml:space="preserve">Fläche (m²)</t>
  </si>
  <si>
    <t xml:space="preserve">Gewicht je Stück/Bund (kg)</t>
  </si>
  <si>
    <t xml:space="preserve">Pflanzung</t>
  </si>
  <si>
    <t xml:space="preserve">Bemerkung</t>
  </si>
  <si>
    <t xml:space="preserve">S1 — Satz-Bezeichnung —</t>
  </si>
  <si>
    <t xml:space="preserve">— Kultur und Sorte —</t>
  </si>
  <si>
    <t xml:space="preserve">Beet A1</t>
  </si>
  <si>
    <t xml:space="preserve">aus dem Anbauplan übertragen</t>
  </si>
  <si>
    <t xml:space="preserve">Kanal</t>
  </si>
  <si>
    <t xml:space="preserve">Notiz</t>
  </si>
  <si>
    <t xml:space="preserve">Hofladen</t>
  </si>
  <si>
    <t xml:space="preserve">Stundensatz</t>
  </si>
  <si>
    <t xml:space="preserve">Kalkulatorischer Satz deines Betriebs — Annahme, kein Tariflohn.</t>
  </si>
  <si>
    <t xml:space="preserve">€ je Stunde</t>
  </si>
  <si>
    <t xml:space="preserve">Geht in die Arbeitskosten je Erntezeile und in den Deckungsbeitrag ein.</t>
  </si>
  <si>
    <t xml:space="preserve">Netto-Erlös je Einheit (€)</t>
  </si>
  <si>
    <t xml:space="preserve">Schlüssel</t>
  </si>
  <si>
    <t xml:space="preserve">— Kultur —</t>
  </si>
  <si>
    <t xml:space="preserve">Datum</t>
  </si>
  <si>
    <t xml:space="preserve">Menge</t>
  </si>
  <si>
    <t xml:space="preserve">Einheit</t>
  </si>
  <si>
    <t xml:space="preserve">kg</t>
  </si>
  <si>
    <t xml:space="preserve">Erlös (€)</t>
  </si>
  <si>
    <t xml:space="preserve">Erntezeit (Min.)</t>
  </si>
  <si>
    <t xml:space="preserve">Arbeit (€)</t>
  </si>
  <si>
    <t xml:space="preserve">Person</t>
  </si>
  <si>
    <t xml:space="preserve">Marktware</t>
  </si>
  <si>
    <t xml:space="preserve">— Name —</t>
  </si>
  <si>
    <t xml:space="preserve">Ernten</t>
  </si>
  <si>
    <t xml:space="preserve">kg gesamt</t>
  </si>
  <si>
    <t xml:space="preserve">kg je m²</t>
  </si>
  <si>
    <t xml:space="preserve">Deckungsbeitrag (€)</t>
  </si>
  <si>
    <t xml:space="preserve">DB je m²</t>
  </si>
  <si>
    <t xml:space="preserve">Erntezeit (h)</t>
  </si>
  <si>
    <t xml:space="preserve">erste Ernte</t>
  </si>
  <si>
    <t xml:space="preserve">letzte Ernte</t>
  </si>
  <si>
    <t xml:space="preserve">Anteil an kg</t>
  </si>
  <si>
    <t xml:space="preserve">Anteil am Erlös</t>
  </si>
  <si>
    <t xml:space="preserve">€ je kg</t>
  </si>
  <si>
    <t xml:space="preserve">gesamt</t>
  </si>
  <si>
    <t xml:space="preserve">Was diese Datei nicht kann</t>
  </si>
  <si>
    <t xml:space="preserve">Sie rechnet aus, was du erfasst. Drei Dinge kann eine Tabelle nicht:</t>
  </si>
  <si>
    <t xml:space="preserve">Vollständig sein</t>
  </si>
  <si>
    <t xml:space="preserve">Was am Beet in die Kiste wandert und nicht aufgeschrieben wird, fehlt in jeder Kennzahl. Die Erntezeit fehlt am häufigsten, und sie ist die wichtigste Zahl.</t>
  </si>
  <si>
    <t xml:space="preserve">Einheitlich messen</t>
  </si>
  <si>
    <t xml:space="preserve">Wenn die Erntezeit mal mit und mal ohne Waschen gemessen wird, sind die Kilogramm je Stunde nicht vergleichbar. Einmal festlegen, dann dabei bleiben.</t>
  </si>
  <si>
    <t xml:space="preserve">Als Nachweis dienen</t>
  </si>
  <si>
    <t xml:space="preserve">Für die Bio-Kontrolle gehört die Erntemenge in den Warenstrom, nicht in diese Auswertung.</t>
  </si>
  <si>
    <t xml:space="preserve">Das Beetbuch im Hofbuch nimmt die Ernte am Beet auf, rechnet die Kennzahlen mit und übernimmt die Mengen in den Warenstrom. Die Vorlage hier bleibt kostenlos.</t>
  </si>
  <si>
    <t xml:space="preserve">hofbuch.de/vorlagen</t>
  </si>
  <si>
    <t xml:space="preserve">Alle Vorlagen, kostenlos</t>
  </si>
  <si>
    <t xml:space="preserve">Version 2.0 · Stand 23.08.2026 · Keine Rechtsberatung.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</si>
</sst>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"/>
    <numFmt numFmtId="166" formatCode="#,##0.00"/>
    <numFmt numFmtId="167" formatCode="#,##0.000"/>
    <numFmt numFmtId="168" formatCode="dd\.mm\.yyyy"/>
    <numFmt numFmtId="169" formatCode="#,##0.0"/>
    <numFmt numFmtId="170" formatCode="0.0%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2F4B3F"/>
      <name val="Arial"/>
      <family val="0"/>
      <charset val="1"/>
    </font>
    <font>
      <sz val="9"/>
      <color rgb="FF6B6B66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i val="true"/>
      <sz val="10"/>
      <color rgb="FF8A8A8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2"/>
    </font>
    <font>
      <b val="true"/>
      <sz val="10"/>
      <color rgb="FF3F5A28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3C4"/>
        <bgColor rgb="FFECEFDD"/>
      </patternFill>
    </fill>
    <fill>
      <patternFill patternType="solid">
        <fgColor rgb="FFF2F2F0"/>
        <bgColor rgb="FFECEFDD"/>
      </patternFill>
    </fill>
    <fill>
      <patternFill patternType="solid">
        <fgColor rgb="FF2F4B3F"/>
        <bgColor rgb="FF3F5A28"/>
      </patternFill>
    </fill>
    <fill>
      <patternFill patternType="solid">
        <fgColor rgb="FFECEFDD"/>
        <bgColor rgb="FFF2F2F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6CE"/>
      </left>
      <right style="thin">
        <color rgb="FFD9D6CE"/>
      </right>
      <top style="thin">
        <color rgb="FFD9D6CE"/>
      </top>
      <bottom style="thin">
        <color rgb="FFD9D6C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4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5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2F4B3F"/>
          <bgColor rgb="FF000000"/>
        </patternFill>
      </fill>
    </dxf>
    <dxf>
      <fill>
        <patternFill patternType="solid">
          <fgColor rgb="FFF2F2F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8A8A85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A8A85"/>
      <rgbColor rgb="FF9999FF"/>
      <rgbColor rgb="FF993366"/>
      <rgbColor rgb="FFFFF3C4"/>
      <rgbColor rgb="FFF2F2F0"/>
      <rgbColor rgb="FF660066"/>
      <rgbColor rgb="FFFF8080"/>
      <rgbColor rgb="FF0066CC"/>
      <rgbColor rgb="FFD9D6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CEFD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6B66"/>
      <rgbColor rgb="FF969696"/>
      <rgbColor rgb="FF003366"/>
      <rgbColor rgb="FF339966"/>
      <rgbColor rgb="FF003300"/>
      <rgbColor rgb="FF3F5A28"/>
      <rgbColor rgb="FF993300"/>
      <rgbColor rgb="FF993366"/>
      <rgbColor rgb="FF333399"/>
      <rgbColor rgb="FF2F4B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7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1</xdr:row>
      <xdr:rowOff>0</xdr:rowOff>
    </xdr:from>
    <xdr:to>
      <xdr:col>5</xdr:col>
      <xdr:colOff>64440</xdr:colOff>
      <xdr:row>2</xdr:row>
      <xdr:rowOff>82800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6555240" y="190440"/>
          <a:ext cx="1333080" cy="3330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8</xdr:row>
      <xdr:rowOff>131040</xdr:rowOff>
    </xdr:from>
    <xdr:to>
      <xdr:col>1</xdr:col>
      <xdr:colOff>1333080</xdr:colOff>
      <xdr:row>10</xdr:row>
      <xdr:rowOff>83160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211320" y="1714680"/>
          <a:ext cx="1333080" cy="3330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10</xdr:row>
      <xdr:rowOff>126360</xdr:rowOff>
    </xdr:from>
    <xdr:to>
      <xdr:col>1</xdr:col>
      <xdr:colOff>1428480</xdr:colOff>
      <xdr:row>12</xdr:row>
      <xdr:rowOff>97200</xdr:rowOff>
    </xdr:to>
    <xdr:pic>
      <xdr:nvPicPr>
        <xdr:cNvPr id="2" name="Image 1" descr="Picture"/>
        <xdr:cNvPicPr/>
      </xdr:nvPicPr>
      <xdr:blipFill>
        <a:blip r:embed="rId1"/>
        <a:stretch/>
      </xdr:blipFill>
      <xdr:spPr>
        <a:xfrm>
          <a:off x="211320" y="3467160"/>
          <a:ext cx="1428480" cy="3614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0</xdr:colOff>
      <xdr:row>10</xdr:row>
      <xdr:rowOff>126360</xdr:rowOff>
    </xdr:from>
    <xdr:to>
      <xdr:col>4</xdr:col>
      <xdr:colOff>990360</xdr:colOff>
      <xdr:row>15</xdr:row>
      <xdr:rowOff>97560</xdr:rowOff>
    </xdr:to>
    <xdr:pic>
      <xdr:nvPicPr>
        <xdr:cNvPr id="3" name="Image 2" descr="Picture"/>
        <xdr:cNvPicPr/>
      </xdr:nvPicPr>
      <xdr:blipFill>
        <a:blip r:embed="rId2"/>
        <a:stretch/>
      </xdr:blipFill>
      <xdr:spPr>
        <a:xfrm>
          <a:off x="6132240" y="3467160"/>
          <a:ext cx="990360" cy="9903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1.v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drawing" Target="../drawings/drawing5.xml"/><Relationship Id="rId3" Type="http://schemas.openxmlformats.org/officeDocument/2006/relationships/vmlDrawing" Target="../drawings/vmlDrawing2.v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comments" Target="../comments7.xml"/><Relationship Id="rId2" Type="http://schemas.openxmlformats.org/officeDocument/2006/relationships/drawing" Target="../drawings/drawing6.xml"/><Relationship Id="rId3" Type="http://schemas.openxmlformats.org/officeDocument/2006/relationships/vmlDrawing" Target="../drawings/vmlDrawing3.v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comments" Target="../comments8.xml"/><Relationship Id="rId2" Type="http://schemas.openxmlformats.org/officeDocument/2006/relationships/vmlDrawing" Target="../drawings/vmlDrawing4.v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F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40"/>
    <col collapsed="false" customWidth="true" hidden="false" outlineLevel="0" max="4" min="4" style="0" width="20"/>
    <col collapsed="false" customWidth="true" hidden="false" outlineLevel="0" max="5" min="5" style="0" width="18"/>
    <col collapsed="false" customWidth="true" hidden="false" outlineLevel="0" max="6" min="6" style="0" width="12"/>
  </cols>
  <sheetData>
    <row r="2" customFormat="false" ht="19.7" hidden="false" customHeight="false" outlineLevel="0" collapsed="false">
      <c r="B2" s="1" t="s">
        <v>0</v>
      </c>
    </row>
    <row r="3" customFormat="false" ht="22.3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15" hidden="false" customHeight="true" outlineLevel="0" collapsed="false">
      <c r="B6" s="4" t="s">
        <v>3</v>
      </c>
      <c r="C6" s="4"/>
      <c r="D6" s="4"/>
      <c r="E6" s="4"/>
      <c r="F6" s="4"/>
    </row>
    <row r="7" customFormat="false" ht="15" hidden="false" customHeight="false" outlineLevel="0" collapsed="false">
      <c r="B7" s="4"/>
      <c r="C7" s="4"/>
      <c r="D7" s="4"/>
      <c r="E7" s="4"/>
      <c r="F7" s="4"/>
    </row>
    <row r="8" customFormat="false" ht="15" hidden="false" customHeight="false" outlineLevel="0" collapsed="false">
      <c r="B8" s="4"/>
      <c r="C8" s="4"/>
      <c r="D8" s="4"/>
      <c r="E8" s="4"/>
      <c r="F8" s="4"/>
    </row>
    <row r="10" customFormat="false" ht="15" hidden="false" customHeight="false" outlineLevel="0" collapsed="false">
      <c r="B10" s="3" t="s">
        <v>4</v>
      </c>
    </row>
    <row r="11" customFormat="false" ht="15" hidden="false" customHeight="false" outlineLevel="0" collapsed="false">
      <c r="B11" s="5" t="s">
        <v>5</v>
      </c>
      <c r="C11" s="2" t="s">
        <v>6</v>
      </c>
    </row>
    <row r="12" customFormat="false" ht="22.35" hidden="false" customHeight="false" outlineLevel="0" collapsed="false">
      <c r="B12" s="5" t="s">
        <v>7</v>
      </c>
      <c r="C12" s="2" t="s">
        <v>8</v>
      </c>
    </row>
    <row r="13" customFormat="false" ht="32.8" hidden="false" customHeight="false" outlineLevel="0" collapsed="false">
      <c r="B13" s="5" t="s">
        <v>9</v>
      </c>
      <c r="C13" s="2" t="s">
        <v>10</v>
      </c>
    </row>
    <row r="14" customFormat="false" ht="22.35" hidden="false" customHeight="false" outlineLevel="0" collapsed="false">
      <c r="B14" s="5" t="s">
        <v>11</v>
      </c>
      <c r="C14" s="2" t="s">
        <v>12</v>
      </c>
    </row>
    <row r="15" customFormat="false" ht="32.8" hidden="false" customHeight="false" outlineLevel="0" collapsed="false">
      <c r="B15" s="5" t="s">
        <v>13</v>
      </c>
      <c r="C15" s="2" t="s">
        <v>14</v>
      </c>
    </row>
    <row r="17" customFormat="false" ht="15" hidden="false" customHeight="false" outlineLevel="0" collapsed="false">
      <c r="B17" s="3" t="s">
        <v>15</v>
      </c>
    </row>
    <row r="18" customFormat="false" ht="15" hidden="false" customHeight="true" outlineLevel="0" collapsed="false">
      <c r="B18" s="4" t="s">
        <v>16</v>
      </c>
      <c r="C18" s="4"/>
      <c r="D18" s="4"/>
      <c r="E18" s="4"/>
      <c r="F18" s="4"/>
    </row>
    <row r="19" customFormat="false" ht="15" hidden="false" customHeight="true" outlineLevel="0" collapsed="false">
      <c r="B19" s="4" t="s">
        <v>17</v>
      </c>
      <c r="C19" s="4"/>
      <c r="D19" s="4"/>
      <c r="E19" s="4"/>
      <c r="F19" s="4"/>
    </row>
    <row r="20" customFormat="false" ht="15" hidden="false" customHeight="true" outlineLevel="0" collapsed="false">
      <c r="B20" s="4" t="s">
        <v>18</v>
      </c>
      <c r="C20" s="4"/>
      <c r="D20" s="4"/>
      <c r="E20" s="4"/>
      <c r="F20" s="4"/>
    </row>
    <row r="21" customFormat="false" ht="15" hidden="false" customHeight="true" outlineLevel="0" collapsed="false">
      <c r="B21" s="4" t="s">
        <v>19</v>
      </c>
      <c r="C21" s="4"/>
      <c r="D21" s="4"/>
      <c r="E21" s="4"/>
      <c r="F21" s="4"/>
    </row>
    <row r="22" customFormat="false" ht="15" hidden="false" customHeight="true" outlineLevel="0" collapsed="false">
      <c r="B22" s="4" t="s">
        <v>20</v>
      </c>
      <c r="C22" s="4"/>
      <c r="D22" s="4"/>
      <c r="E22" s="4"/>
      <c r="F22" s="4"/>
    </row>
    <row r="24" customFormat="false" ht="15" hidden="false" customHeight="false" outlineLevel="0" collapsed="false">
      <c r="B24" s="3" t="s">
        <v>21</v>
      </c>
    </row>
    <row r="25" customFormat="false" ht="15" hidden="false" customHeight="false" outlineLevel="0" collapsed="false">
      <c r="B25" s="6" t="s">
        <v>22</v>
      </c>
      <c r="C25" s="5" t="s">
        <v>23</v>
      </c>
    </row>
    <row r="26" customFormat="false" ht="15" hidden="false" customHeight="false" outlineLevel="0" collapsed="false">
      <c r="B26" s="7" t="s">
        <v>24</v>
      </c>
      <c r="C26" s="5" t="s">
        <v>25</v>
      </c>
    </row>
    <row r="27" customFormat="false" ht="15" hidden="false" customHeight="false" outlineLevel="0" collapsed="false">
      <c r="B27" s="5" t="s">
        <v>26</v>
      </c>
      <c r="C27" s="5" t="s">
        <v>27</v>
      </c>
    </row>
    <row r="29" customFormat="false" ht="15" hidden="false" customHeight="false" outlineLevel="0" collapsed="false">
      <c r="B29" s="3" t="s">
        <v>28</v>
      </c>
    </row>
    <row r="30" customFormat="false" ht="15" hidden="false" customHeight="false" outlineLevel="0" collapsed="false">
      <c r="B30" s="5" t="s">
        <v>29</v>
      </c>
      <c r="C30" s="8"/>
    </row>
    <row r="31" customFormat="false" ht="15" hidden="false" customHeight="false" outlineLevel="0" collapsed="false">
      <c r="B31" s="5" t="s">
        <v>30</v>
      </c>
      <c r="C31" s="8"/>
    </row>
    <row r="32" customFormat="false" ht="15" hidden="false" customHeight="false" outlineLevel="0" collapsed="false">
      <c r="B32" s="5" t="s">
        <v>31</v>
      </c>
      <c r="C32" s="8"/>
    </row>
    <row r="33" customFormat="false" ht="15" hidden="false" customHeight="false" outlineLevel="0" collapsed="false">
      <c r="B33" s="5" t="s">
        <v>32</v>
      </c>
      <c r="C33" s="8"/>
    </row>
    <row r="35" customFormat="false" ht="15" hidden="false" customHeight="true" outlineLevel="0" collapsed="false">
      <c r="B35" s="9" t="s">
        <v>33</v>
      </c>
      <c r="C35" s="9"/>
      <c r="D35" s="9"/>
      <c r="E35" s="9"/>
      <c r="F35" s="9"/>
    </row>
    <row r="36" customFormat="false" ht="15" hidden="false" customHeight="false" outlineLevel="0" collapsed="false">
      <c r="B36" s="9"/>
      <c r="C36" s="9"/>
      <c r="D36" s="9"/>
      <c r="E36" s="9"/>
      <c r="F36" s="9"/>
    </row>
    <row r="38" customFormat="false" ht="15" hidden="false" customHeight="true" outlineLevel="0" collapsed="false">
      <c r="B38" s="9" t="s">
        <v>34</v>
      </c>
      <c r="C38" s="9"/>
      <c r="D38" s="9"/>
      <c r="E38" s="9"/>
      <c r="F38" s="9"/>
    </row>
    <row r="39" customFormat="false" ht="15" hidden="false" customHeight="false" outlineLevel="0" collapsed="false">
      <c r="B39" s="9"/>
      <c r="C39" s="9"/>
      <c r="D39" s="9"/>
      <c r="E39" s="9"/>
      <c r="F39" s="9"/>
    </row>
  </sheetData>
  <mergeCells count="8">
    <mergeCell ref="B6:F8"/>
    <mergeCell ref="B18:F18"/>
    <mergeCell ref="B19:F19"/>
    <mergeCell ref="B20:F20"/>
    <mergeCell ref="B21:F21"/>
    <mergeCell ref="B22:F22"/>
    <mergeCell ref="B35:F36"/>
    <mergeCell ref="B38:F3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30"/>
    <col collapsed="false" customWidth="true" hidden="false" outlineLevel="0" max="3" min="3" style="0" width="78"/>
  </cols>
  <sheetData>
    <row r="1" customFormat="false" ht="15" hidden="false" customHeight="false" outlineLevel="0" collapsed="false">
      <c r="A1" s="10" t="s">
        <v>35</v>
      </c>
      <c r="B1" s="10" t="s">
        <v>36</v>
      </c>
      <c r="C1" s="10" t="s">
        <v>37</v>
      </c>
    </row>
    <row r="2" customFormat="false" ht="27.75" hidden="false" customHeight="true" outlineLevel="0" collapsed="false">
      <c r="A2" s="11" t="s">
        <v>38</v>
      </c>
      <c r="B2" s="12" t="s">
        <v>39</v>
      </c>
      <c r="C2" s="13" t="s">
        <v>40</v>
      </c>
    </row>
    <row r="3" customFormat="false" ht="27.75" hidden="false" customHeight="true" outlineLevel="0" collapsed="false">
      <c r="A3" s="11" t="s">
        <v>38</v>
      </c>
      <c r="B3" s="12" t="s">
        <v>41</v>
      </c>
      <c r="C3" s="13" t="s">
        <v>42</v>
      </c>
    </row>
    <row r="4" customFormat="false" ht="27.75" hidden="false" customHeight="true" outlineLevel="0" collapsed="false">
      <c r="A4" s="11" t="s">
        <v>38</v>
      </c>
      <c r="B4" s="12" t="s">
        <v>43</v>
      </c>
      <c r="C4" s="13" t="s">
        <v>44</v>
      </c>
    </row>
    <row r="5" customFormat="false" ht="27.75" hidden="false" customHeight="true" outlineLevel="0" collapsed="false">
      <c r="A5" s="11" t="s">
        <v>45</v>
      </c>
      <c r="B5" s="12" t="s">
        <v>46</v>
      </c>
      <c r="C5" s="13" t="s">
        <v>47</v>
      </c>
    </row>
    <row r="6" customFormat="false" ht="27.75" hidden="false" customHeight="true" outlineLevel="0" collapsed="false">
      <c r="A6" s="11" t="s">
        <v>45</v>
      </c>
      <c r="B6" s="12" t="s">
        <v>48</v>
      </c>
      <c r="C6" s="13" t="s">
        <v>49</v>
      </c>
    </row>
    <row r="7" customFormat="false" ht="27.75" hidden="false" customHeight="true" outlineLevel="0" collapsed="false">
      <c r="A7" s="11" t="s">
        <v>45</v>
      </c>
      <c r="B7" s="12" t="s">
        <v>50</v>
      </c>
      <c r="C7" s="13" t="s">
        <v>51</v>
      </c>
    </row>
    <row r="8" customFormat="false" ht="27.75" hidden="false" customHeight="true" outlineLevel="0" collapsed="false">
      <c r="A8" s="11" t="s">
        <v>45</v>
      </c>
      <c r="B8" s="12" t="s">
        <v>52</v>
      </c>
      <c r="C8" s="13" t="s">
        <v>53</v>
      </c>
    </row>
    <row r="9" customFormat="false" ht="27.75" hidden="false" customHeight="true" outlineLevel="0" collapsed="false">
      <c r="A9" s="11" t="s">
        <v>45</v>
      </c>
      <c r="B9" s="12" t="s">
        <v>54</v>
      </c>
      <c r="C9" s="13" t="s">
        <v>55</v>
      </c>
    </row>
    <row r="10" customFormat="false" ht="27.75" hidden="false" customHeight="true" outlineLevel="0" collapsed="false">
      <c r="A10" s="11" t="s">
        <v>56</v>
      </c>
      <c r="B10" s="12" t="s">
        <v>57</v>
      </c>
      <c r="C10" s="13" t="s">
        <v>58</v>
      </c>
    </row>
    <row r="11" customFormat="false" ht="27.75" hidden="false" customHeight="true" outlineLevel="0" collapsed="false">
      <c r="A11" s="11" t="s">
        <v>56</v>
      </c>
      <c r="B11" s="12" t="s">
        <v>59</v>
      </c>
      <c r="C11" s="13" t="s">
        <v>60</v>
      </c>
    </row>
    <row r="12" customFormat="false" ht="27.75" hidden="false" customHeight="true" outlineLevel="0" collapsed="false">
      <c r="A12" s="11" t="s">
        <v>61</v>
      </c>
      <c r="B12" s="12" t="s">
        <v>62</v>
      </c>
      <c r="C12" s="13" t="s">
        <v>63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1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8"/>
    <col collapsed="false" customWidth="true" hidden="false" outlineLevel="0" max="3" min="3" style="0" width="24"/>
    <col collapsed="false" customWidth="true" hidden="false" outlineLevel="0" max="4" min="4" style="0" width="16"/>
    <col collapsed="false" customWidth="true" hidden="false" outlineLevel="0" max="5" min="5" style="0" width="11"/>
    <col collapsed="false" customWidth="true" hidden="false" outlineLevel="0" max="6" min="6" style="0" width="13"/>
    <col collapsed="false" customWidth="true" hidden="false" outlineLevel="0" max="7" min="7" style="0" width="20"/>
    <col collapsed="false" customWidth="true" hidden="false" outlineLevel="0" max="8" min="8" style="0" width="12"/>
    <col collapsed="false" customWidth="true" hidden="false" outlineLevel="0" max="9" min="9" style="0" width="26"/>
  </cols>
  <sheetData>
    <row r="1" customFormat="false" ht="42" hidden="false" customHeight="true" outlineLevel="0" collapsed="false">
      <c r="A1" s="14" t="s">
        <v>64</v>
      </c>
      <c r="B1" s="14" t="s">
        <v>39</v>
      </c>
      <c r="C1" s="14" t="s">
        <v>65</v>
      </c>
      <c r="D1" s="14" t="s">
        <v>66</v>
      </c>
      <c r="E1" s="14" t="s">
        <v>67</v>
      </c>
      <c r="F1" s="14" t="s">
        <v>68</v>
      </c>
      <c r="G1" s="14" t="s">
        <v>69</v>
      </c>
      <c r="H1" s="14" t="s">
        <v>70</v>
      </c>
      <c r="I1" s="14" t="s">
        <v>71</v>
      </c>
    </row>
    <row r="2" customFormat="false" ht="15" hidden="false" customHeight="false" outlineLevel="0" collapsed="false">
      <c r="A2" s="15" t="n">
        <v>1</v>
      </c>
      <c r="B2" s="15" t="s">
        <v>72</v>
      </c>
      <c r="C2" s="15" t="s">
        <v>73</v>
      </c>
      <c r="D2" s="15" t="s">
        <v>74</v>
      </c>
      <c r="E2" s="16" t="n">
        <v>400</v>
      </c>
      <c r="F2" s="17" t="n">
        <v>22.5</v>
      </c>
      <c r="G2" s="18" t="n">
        <v>0.35</v>
      </c>
      <c r="H2" s="19" t="n">
        <v>46124</v>
      </c>
      <c r="I2" s="15" t="s">
        <v>75</v>
      </c>
    </row>
    <row r="3" customFormat="false" ht="15" hidden="false" customHeight="false" outlineLevel="0" collapsed="false">
      <c r="A3" s="20"/>
      <c r="B3" s="20"/>
      <c r="C3" s="20"/>
      <c r="D3" s="20"/>
      <c r="E3" s="21"/>
      <c r="F3" s="22"/>
      <c r="G3" s="23"/>
      <c r="H3" s="24"/>
      <c r="I3" s="20"/>
    </row>
    <row r="4" customFormat="false" ht="15" hidden="false" customHeight="false" outlineLevel="0" collapsed="false">
      <c r="A4" s="20"/>
      <c r="B4" s="20"/>
      <c r="C4" s="20"/>
      <c r="D4" s="20"/>
      <c r="E4" s="21"/>
      <c r="F4" s="22"/>
      <c r="G4" s="23"/>
      <c r="H4" s="24"/>
      <c r="I4" s="20"/>
    </row>
    <row r="5" customFormat="false" ht="15" hidden="false" customHeight="false" outlineLevel="0" collapsed="false">
      <c r="A5" s="20"/>
      <c r="B5" s="20"/>
      <c r="C5" s="20"/>
      <c r="D5" s="20"/>
      <c r="E5" s="21"/>
      <c r="F5" s="22"/>
      <c r="G5" s="23"/>
      <c r="H5" s="24"/>
      <c r="I5" s="20"/>
    </row>
    <row r="6" customFormat="false" ht="15" hidden="false" customHeight="false" outlineLevel="0" collapsed="false">
      <c r="A6" s="20"/>
      <c r="B6" s="20"/>
      <c r="C6" s="20"/>
      <c r="D6" s="20"/>
      <c r="E6" s="21"/>
      <c r="F6" s="22"/>
      <c r="G6" s="23"/>
      <c r="H6" s="24"/>
      <c r="I6" s="20"/>
    </row>
    <row r="7" customFormat="false" ht="15" hidden="false" customHeight="false" outlineLevel="0" collapsed="false">
      <c r="A7" s="20"/>
      <c r="B7" s="20"/>
      <c r="C7" s="20"/>
      <c r="D7" s="20"/>
      <c r="E7" s="21"/>
      <c r="F7" s="22"/>
      <c r="G7" s="23"/>
      <c r="H7" s="24"/>
      <c r="I7" s="20"/>
    </row>
    <row r="8" customFormat="false" ht="15" hidden="false" customHeight="false" outlineLevel="0" collapsed="false">
      <c r="A8" s="20"/>
      <c r="B8" s="20"/>
      <c r="C8" s="20"/>
      <c r="D8" s="20"/>
      <c r="E8" s="21"/>
      <c r="F8" s="22"/>
      <c r="G8" s="23"/>
      <c r="H8" s="24"/>
      <c r="I8" s="20"/>
    </row>
    <row r="9" customFormat="false" ht="15" hidden="false" customHeight="false" outlineLevel="0" collapsed="false">
      <c r="A9" s="20"/>
      <c r="B9" s="20"/>
      <c r="C9" s="20"/>
      <c r="D9" s="20"/>
      <c r="E9" s="21"/>
      <c r="F9" s="22"/>
      <c r="G9" s="23"/>
      <c r="H9" s="24"/>
      <c r="I9" s="20"/>
    </row>
    <row r="10" customFormat="false" ht="15" hidden="false" customHeight="false" outlineLevel="0" collapsed="false">
      <c r="A10" s="20"/>
      <c r="B10" s="20"/>
      <c r="C10" s="20"/>
      <c r="D10" s="20"/>
      <c r="E10" s="21"/>
      <c r="F10" s="22"/>
      <c r="G10" s="23"/>
      <c r="H10" s="24"/>
      <c r="I10" s="20"/>
    </row>
    <row r="11" customFormat="false" ht="15" hidden="false" customHeight="false" outlineLevel="0" collapsed="false">
      <c r="A11" s="20"/>
      <c r="B11" s="20"/>
      <c r="C11" s="20"/>
      <c r="D11" s="20"/>
      <c r="E11" s="21"/>
      <c r="F11" s="22"/>
      <c r="G11" s="23"/>
      <c r="H11" s="24"/>
      <c r="I11" s="20"/>
    </row>
    <row r="12" customFormat="false" ht="15" hidden="false" customHeight="false" outlineLevel="0" collapsed="false">
      <c r="A12" s="20"/>
      <c r="B12" s="20"/>
      <c r="C12" s="20"/>
      <c r="D12" s="20"/>
      <c r="E12" s="21"/>
      <c r="F12" s="22"/>
      <c r="G12" s="23"/>
      <c r="H12" s="24"/>
      <c r="I12" s="20"/>
    </row>
    <row r="13" customFormat="false" ht="15" hidden="false" customHeight="false" outlineLevel="0" collapsed="false">
      <c r="A13" s="20"/>
      <c r="B13" s="20"/>
      <c r="C13" s="20"/>
      <c r="D13" s="20"/>
      <c r="E13" s="21"/>
      <c r="F13" s="22"/>
      <c r="G13" s="23"/>
      <c r="H13" s="24"/>
      <c r="I13" s="20"/>
    </row>
    <row r="14" customFormat="false" ht="15" hidden="false" customHeight="false" outlineLevel="0" collapsed="false">
      <c r="A14" s="20"/>
      <c r="B14" s="20"/>
      <c r="C14" s="20"/>
      <c r="D14" s="20"/>
      <c r="E14" s="21"/>
      <c r="F14" s="22"/>
      <c r="G14" s="23"/>
      <c r="H14" s="24"/>
      <c r="I14" s="20"/>
    </row>
    <row r="15" customFormat="false" ht="15" hidden="false" customHeight="false" outlineLevel="0" collapsed="false">
      <c r="A15" s="20"/>
      <c r="B15" s="20"/>
      <c r="C15" s="20"/>
      <c r="D15" s="20"/>
      <c r="E15" s="21"/>
      <c r="F15" s="22"/>
      <c r="G15" s="23"/>
      <c r="H15" s="24"/>
      <c r="I15" s="20"/>
    </row>
    <row r="16" customFormat="false" ht="15" hidden="false" customHeight="false" outlineLevel="0" collapsed="false">
      <c r="A16" s="20"/>
      <c r="B16" s="20"/>
      <c r="C16" s="20"/>
      <c r="D16" s="20"/>
      <c r="E16" s="21"/>
      <c r="F16" s="22"/>
      <c r="G16" s="23"/>
      <c r="H16" s="24"/>
      <c r="I16" s="20"/>
    </row>
    <row r="17" customFormat="false" ht="15" hidden="false" customHeight="false" outlineLevel="0" collapsed="false">
      <c r="A17" s="20"/>
      <c r="B17" s="20"/>
      <c r="C17" s="20"/>
      <c r="D17" s="20"/>
      <c r="E17" s="21"/>
      <c r="F17" s="22"/>
      <c r="G17" s="23"/>
      <c r="H17" s="24"/>
      <c r="I17" s="20"/>
    </row>
    <row r="18" customFormat="false" ht="15" hidden="false" customHeight="false" outlineLevel="0" collapsed="false">
      <c r="A18" s="20"/>
      <c r="B18" s="20"/>
      <c r="C18" s="20"/>
      <c r="D18" s="20"/>
      <c r="E18" s="21"/>
      <c r="F18" s="22"/>
      <c r="G18" s="23"/>
      <c r="H18" s="24"/>
      <c r="I18" s="20"/>
    </row>
    <row r="19" customFormat="false" ht="15" hidden="false" customHeight="false" outlineLevel="0" collapsed="false">
      <c r="A19" s="20"/>
      <c r="B19" s="20"/>
      <c r="C19" s="20"/>
      <c r="D19" s="20"/>
      <c r="E19" s="21"/>
      <c r="F19" s="22"/>
      <c r="G19" s="23"/>
      <c r="H19" s="24"/>
      <c r="I19" s="20"/>
    </row>
    <row r="20" customFormat="false" ht="15" hidden="false" customHeight="false" outlineLevel="0" collapsed="false">
      <c r="A20" s="20"/>
      <c r="B20" s="20"/>
      <c r="C20" s="20"/>
      <c r="D20" s="20"/>
      <c r="E20" s="21"/>
      <c r="F20" s="22"/>
      <c r="G20" s="23"/>
      <c r="H20" s="24"/>
      <c r="I20" s="20"/>
    </row>
    <row r="21" customFormat="false" ht="15" hidden="false" customHeight="false" outlineLevel="0" collapsed="false">
      <c r="A21" s="20"/>
      <c r="B21" s="20"/>
      <c r="C21" s="20"/>
      <c r="D21" s="20"/>
      <c r="E21" s="21"/>
      <c r="F21" s="22"/>
      <c r="G21" s="23"/>
      <c r="H21" s="24"/>
      <c r="I21" s="20"/>
    </row>
    <row r="22" customFormat="false" ht="15" hidden="false" customHeight="false" outlineLevel="0" collapsed="false">
      <c r="A22" s="20"/>
      <c r="B22" s="20"/>
      <c r="C22" s="20"/>
      <c r="D22" s="20"/>
      <c r="E22" s="21"/>
      <c r="F22" s="22"/>
      <c r="G22" s="23"/>
      <c r="H22" s="24"/>
      <c r="I22" s="20"/>
    </row>
    <row r="23" customFormat="false" ht="15" hidden="false" customHeight="false" outlineLevel="0" collapsed="false">
      <c r="A23" s="20"/>
      <c r="B23" s="20"/>
      <c r="C23" s="20"/>
      <c r="D23" s="20"/>
      <c r="E23" s="21"/>
      <c r="F23" s="22"/>
      <c r="G23" s="23"/>
      <c r="H23" s="24"/>
      <c r="I23" s="20"/>
    </row>
    <row r="24" customFormat="false" ht="15" hidden="false" customHeight="false" outlineLevel="0" collapsed="false">
      <c r="A24" s="20"/>
      <c r="B24" s="20"/>
      <c r="C24" s="20"/>
      <c r="D24" s="20"/>
      <c r="E24" s="21"/>
      <c r="F24" s="22"/>
      <c r="G24" s="23"/>
      <c r="H24" s="24"/>
      <c r="I24" s="20"/>
    </row>
    <row r="25" customFormat="false" ht="15" hidden="false" customHeight="false" outlineLevel="0" collapsed="false">
      <c r="A25" s="20"/>
      <c r="B25" s="20"/>
      <c r="C25" s="20"/>
      <c r="D25" s="20"/>
      <c r="E25" s="21"/>
      <c r="F25" s="22"/>
      <c r="G25" s="23"/>
      <c r="H25" s="24"/>
      <c r="I25" s="20"/>
    </row>
    <row r="26" customFormat="false" ht="15" hidden="false" customHeight="false" outlineLevel="0" collapsed="false">
      <c r="A26" s="20"/>
      <c r="B26" s="20"/>
      <c r="C26" s="20"/>
      <c r="D26" s="20"/>
      <c r="E26" s="21"/>
      <c r="F26" s="22"/>
      <c r="G26" s="23"/>
      <c r="H26" s="24"/>
      <c r="I26" s="20"/>
    </row>
    <row r="27" customFormat="false" ht="15" hidden="false" customHeight="false" outlineLevel="0" collapsed="false">
      <c r="A27" s="20"/>
      <c r="B27" s="20"/>
      <c r="C27" s="20"/>
      <c r="D27" s="20"/>
      <c r="E27" s="21"/>
      <c r="F27" s="22"/>
      <c r="G27" s="23"/>
      <c r="H27" s="24"/>
      <c r="I27" s="20"/>
    </row>
    <row r="28" customFormat="false" ht="15" hidden="false" customHeight="false" outlineLevel="0" collapsed="false">
      <c r="A28" s="20"/>
      <c r="B28" s="20"/>
      <c r="C28" s="20"/>
      <c r="D28" s="20"/>
      <c r="E28" s="21"/>
      <c r="F28" s="22"/>
      <c r="G28" s="23"/>
      <c r="H28" s="24"/>
      <c r="I28" s="20"/>
    </row>
    <row r="29" customFormat="false" ht="15" hidden="false" customHeight="false" outlineLevel="0" collapsed="false">
      <c r="A29" s="20"/>
      <c r="B29" s="20"/>
      <c r="C29" s="20"/>
      <c r="D29" s="20"/>
      <c r="E29" s="21"/>
      <c r="F29" s="22"/>
      <c r="G29" s="23"/>
      <c r="H29" s="24"/>
      <c r="I29" s="20"/>
    </row>
    <row r="30" customFormat="false" ht="15" hidden="false" customHeight="false" outlineLevel="0" collapsed="false">
      <c r="A30" s="20"/>
      <c r="B30" s="20"/>
      <c r="C30" s="20"/>
      <c r="D30" s="20"/>
      <c r="E30" s="21"/>
      <c r="F30" s="22"/>
      <c r="G30" s="23"/>
      <c r="H30" s="24"/>
      <c r="I30" s="20"/>
    </row>
    <row r="31" customFormat="false" ht="15" hidden="false" customHeight="false" outlineLevel="0" collapsed="false">
      <c r="A31" s="20"/>
      <c r="B31" s="20"/>
      <c r="C31" s="20"/>
      <c r="D31" s="20"/>
      <c r="E31" s="21"/>
      <c r="F31" s="22"/>
      <c r="G31" s="23"/>
      <c r="H31" s="24"/>
      <c r="I31" s="20"/>
    </row>
    <row r="32" customFormat="false" ht="15" hidden="false" customHeight="false" outlineLevel="0" collapsed="false">
      <c r="A32" s="20"/>
      <c r="B32" s="20"/>
      <c r="C32" s="20"/>
      <c r="D32" s="20"/>
      <c r="E32" s="21"/>
      <c r="F32" s="22"/>
      <c r="G32" s="23"/>
      <c r="H32" s="24"/>
      <c r="I32" s="20"/>
    </row>
    <row r="33" customFormat="false" ht="15" hidden="false" customHeight="false" outlineLevel="0" collapsed="false">
      <c r="A33" s="20"/>
      <c r="B33" s="20"/>
      <c r="C33" s="20"/>
      <c r="D33" s="20"/>
      <c r="E33" s="21"/>
      <c r="F33" s="22"/>
      <c r="G33" s="23"/>
      <c r="H33" s="24"/>
      <c r="I33" s="20"/>
    </row>
    <row r="34" customFormat="false" ht="15" hidden="false" customHeight="false" outlineLevel="0" collapsed="false">
      <c r="A34" s="20"/>
      <c r="B34" s="20"/>
      <c r="C34" s="20"/>
      <c r="D34" s="20"/>
      <c r="E34" s="21"/>
      <c r="F34" s="22"/>
      <c r="G34" s="23"/>
      <c r="H34" s="24"/>
      <c r="I34" s="20"/>
    </row>
    <row r="35" customFormat="false" ht="15" hidden="false" customHeight="false" outlineLevel="0" collapsed="false">
      <c r="A35" s="20"/>
      <c r="B35" s="20"/>
      <c r="C35" s="20"/>
      <c r="D35" s="20"/>
      <c r="E35" s="21"/>
      <c r="F35" s="22"/>
      <c r="G35" s="23"/>
      <c r="H35" s="24"/>
      <c r="I35" s="20"/>
    </row>
    <row r="36" customFormat="false" ht="15" hidden="false" customHeight="false" outlineLevel="0" collapsed="false">
      <c r="A36" s="20"/>
      <c r="B36" s="20"/>
      <c r="C36" s="20"/>
      <c r="D36" s="20"/>
      <c r="E36" s="21"/>
      <c r="F36" s="22"/>
      <c r="G36" s="23"/>
      <c r="H36" s="24"/>
      <c r="I36" s="20"/>
    </row>
    <row r="37" customFormat="false" ht="15" hidden="false" customHeight="false" outlineLevel="0" collapsed="false">
      <c r="A37" s="20"/>
      <c r="B37" s="20"/>
      <c r="C37" s="20"/>
      <c r="D37" s="20"/>
      <c r="E37" s="21"/>
      <c r="F37" s="22"/>
      <c r="G37" s="23"/>
      <c r="H37" s="24"/>
      <c r="I37" s="20"/>
    </row>
    <row r="38" customFormat="false" ht="15" hidden="false" customHeight="false" outlineLevel="0" collapsed="false">
      <c r="A38" s="20"/>
      <c r="B38" s="20"/>
      <c r="C38" s="20"/>
      <c r="D38" s="20"/>
      <c r="E38" s="21"/>
      <c r="F38" s="22"/>
      <c r="G38" s="23"/>
      <c r="H38" s="24"/>
      <c r="I38" s="20"/>
    </row>
    <row r="39" customFormat="false" ht="15" hidden="false" customHeight="false" outlineLevel="0" collapsed="false">
      <c r="A39" s="20"/>
      <c r="B39" s="20"/>
      <c r="C39" s="20"/>
      <c r="D39" s="20"/>
      <c r="E39" s="21"/>
      <c r="F39" s="22"/>
      <c r="G39" s="23"/>
      <c r="H39" s="24"/>
      <c r="I39" s="20"/>
    </row>
    <row r="40" customFormat="false" ht="15" hidden="false" customHeight="false" outlineLevel="0" collapsed="false">
      <c r="A40" s="20"/>
      <c r="B40" s="20"/>
      <c r="C40" s="20"/>
      <c r="D40" s="20"/>
      <c r="E40" s="21"/>
      <c r="F40" s="22"/>
      <c r="G40" s="23"/>
      <c r="H40" s="24"/>
      <c r="I40" s="20"/>
    </row>
    <row r="41" customFormat="false" ht="15" hidden="false" customHeight="false" outlineLevel="0" collapsed="false">
      <c r="A41" s="20"/>
      <c r="B41" s="20"/>
      <c r="C41" s="20"/>
      <c r="D41" s="20"/>
      <c r="E41" s="21"/>
      <c r="F41" s="22"/>
      <c r="G41" s="23"/>
      <c r="H41" s="24"/>
      <c r="I41" s="20"/>
    </row>
    <row r="42" customFormat="false" ht="15" hidden="false" customHeight="false" outlineLevel="0" collapsed="false">
      <c r="A42" s="20"/>
      <c r="B42" s="20"/>
      <c r="C42" s="20"/>
      <c r="D42" s="20"/>
      <c r="E42" s="21"/>
      <c r="F42" s="22"/>
      <c r="G42" s="23"/>
      <c r="H42" s="24"/>
      <c r="I42" s="20"/>
    </row>
    <row r="43" customFormat="false" ht="15" hidden="false" customHeight="false" outlineLevel="0" collapsed="false">
      <c r="A43" s="20"/>
      <c r="B43" s="20"/>
      <c r="C43" s="20"/>
      <c r="D43" s="20"/>
      <c r="E43" s="21"/>
      <c r="F43" s="22"/>
      <c r="G43" s="23"/>
      <c r="H43" s="24"/>
      <c r="I43" s="20"/>
    </row>
    <row r="44" customFormat="false" ht="15" hidden="false" customHeight="false" outlineLevel="0" collapsed="false">
      <c r="A44" s="20"/>
      <c r="B44" s="20"/>
      <c r="C44" s="20"/>
      <c r="D44" s="20"/>
      <c r="E44" s="21"/>
      <c r="F44" s="22"/>
      <c r="G44" s="23"/>
      <c r="H44" s="24"/>
      <c r="I44" s="20"/>
    </row>
    <row r="45" customFormat="false" ht="15" hidden="false" customHeight="false" outlineLevel="0" collapsed="false">
      <c r="A45" s="20"/>
      <c r="B45" s="20"/>
      <c r="C45" s="20"/>
      <c r="D45" s="20"/>
      <c r="E45" s="21"/>
      <c r="F45" s="22"/>
      <c r="G45" s="23"/>
      <c r="H45" s="24"/>
      <c r="I45" s="20"/>
    </row>
    <row r="46" customFormat="false" ht="15" hidden="false" customHeight="false" outlineLevel="0" collapsed="false">
      <c r="A46" s="20"/>
      <c r="B46" s="20"/>
      <c r="C46" s="20"/>
      <c r="D46" s="20"/>
      <c r="E46" s="21"/>
      <c r="F46" s="22"/>
      <c r="G46" s="23"/>
      <c r="H46" s="24"/>
      <c r="I46" s="20"/>
    </row>
    <row r="47" customFormat="false" ht="15" hidden="false" customHeight="false" outlineLevel="0" collapsed="false">
      <c r="A47" s="20"/>
      <c r="B47" s="20"/>
      <c r="C47" s="20"/>
      <c r="D47" s="20"/>
      <c r="E47" s="21"/>
      <c r="F47" s="22"/>
      <c r="G47" s="23"/>
      <c r="H47" s="24"/>
      <c r="I47" s="20"/>
    </row>
    <row r="48" customFormat="false" ht="15" hidden="false" customHeight="false" outlineLevel="0" collapsed="false">
      <c r="A48" s="20"/>
      <c r="B48" s="20"/>
      <c r="C48" s="20"/>
      <c r="D48" s="20"/>
      <c r="E48" s="21"/>
      <c r="F48" s="22"/>
      <c r="G48" s="23"/>
      <c r="H48" s="24"/>
      <c r="I48" s="20"/>
    </row>
    <row r="49" customFormat="false" ht="15" hidden="false" customHeight="false" outlineLevel="0" collapsed="false">
      <c r="A49" s="20"/>
      <c r="B49" s="20"/>
      <c r="C49" s="20"/>
      <c r="D49" s="20"/>
      <c r="E49" s="21"/>
      <c r="F49" s="22"/>
      <c r="G49" s="23"/>
      <c r="H49" s="24"/>
      <c r="I49" s="20"/>
    </row>
    <row r="50" customFormat="false" ht="15" hidden="false" customHeight="false" outlineLevel="0" collapsed="false">
      <c r="A50" s="20"/>
      <c r="B50" s="20"/>
      <c r="C50" s="20"/>
      <c r="D50" s="20"/>
      <c r="E50" s="21"/>
      <c r="F50" s="22"/>
      <c r="G50" s="23"/>
      <c r="H50" s="24"/>
      <c r="I50" s="20"/>
    </row>
    <row r="51" customFormat="false" ht="15" hidden="false" customHeight="false" outlineLevel="0" collapsed="false">
      <c r="A51" s="20"/>
      <c r="B51" s="20"/>
      <c r="C51" s="20"/>
      <c r="D51" s="20"/>
      <c r="E51" s="21"/>
      <c r="F51" s="22"/>
      <c r="G51" s="23"/>
      <c r="H51" s="24"/>
      <c r="I51" s="20"/>
    </row>
    <row r="52" customFormat="false" ht="15" hidden="false" customHeight="false" outlineLevel="0" collapsed="false">
      <c r="A52" s="20"/>
      <c r="B52" s="20"/>
      <c r="C52" s="20"/>
      <c r="D52" s="20"/>
      <c r="E52" s="21"/>
      <c r="F52" s="22"/>
      <c r="G52" s="23"/>
      <c r="H52" s="24"/>
      <c r="I52" s="20"/>
    </row>
    <row r="53" customFormat="false" ht="15" hidden="false" customHeight="false" outlineLevel="0" collapsed="false">
      <c r="A53" s="20"/>
      <c r="B53" s="20"/>
      <c r="C53" s="20"/>
      <c r="D53" s="20"/>
      <c r="E53" s="21"/>
      <c r="F53" s="22"/>
      <c r="G53" s="23"/>
      <c r="H53" s="24"/>
      <c r="I53" s="20"/>
    </row>
    <row r="54" customFormat="false" ht="15" hidden="false" customHeight="false" outlineLevel="0" collapsed="false">
      <c r="A54" s="20"/>
      <c r="B54" s="20"/>
      <c r="C54" s="20"/>
      <c r="D54" s="20"/>
      <c r="E54" s="21"/>
      <c r="F54" s="22"/>
      <c r="G54" s="23"/>
      <c r="H54" s="24"/>
      <c r="I54" s="20"/>
    </row>
    <row r="55" customFormat="false" ht="15" hidden="false" customHeight="false" outlineLevel="0" collapsed="false">
      <c r="A55" s="20"/>
      <c r="B55" s="20"/>
      <c r="C55" s="20"/>
      <c r="D55" s="20"/>
      <c r="E55" s="21"/>
      <c r="F55" s="22"/>
      <c r="G55" s="23"/>
      <c r="H55" s="24"/>
      <c r="I55" s="20"/>
    </row>
    <row r="56" customFormat="false" ht="15" hidden="false" customHeight="false" outlineLevel="0" collapsed="false">
      <c r="A56" s="20"/>
      <c r="B56" s="20"/>
      <c r="C56" s="20"/>
      <c r="D56" s="20"/>
      <c r="E56" s="21"/>
      <c r="F56" s="22"/>
      <c r="G56" s="23"/>
      <c r="H56" s="24"/>
      <c r="I56" s="20"/>
    </row>
    <row r="57" customFormat="false" ht="15" hidden="false" customHeight="false" outlineLevel="0" collapsed="false">
      <c r="A57" s="20"/>
      <c r="B57" s="20"/>
      <c r="C57" s="20"/>
      <c r="D57" s="20"/>
      <c r="E57" s="21"/>
      <c r="F57" s="22"/>
      <c r="G57" s="23"/>
      <c r="H57" s="24"/>
      <c r="I57" s="20"/>
    </row>
    <row r="58" customFormat="false" ht="15" hidden="false" customHeight="false" outlineLevel="0" collapsed="false">
      <c r="A58" s="20"/>
      <c r="B58" s="20"/>
      <c r="C58" s="20"/>
      <c r="D58" s="20"/>
      <c r="E58" s="21"/>
      <c r="F58" s="22"/>
      <c r="G58" s="23"/>
      <c r="H58" s="24"/>
      <c r="I58" s="20"/>
    </row>
    <row r="59" customFormat="false" ht="15" hidden="false" customHeight="false" outlineLevel="0" collapsed="false">
      <c r="A59" s="20"/>
      <c r="B59" s="20"/>
      <c r="C59" s="20"/>
      <c r="D59" s="20"/>
      <c r="E59" s="21"/>
      <c r="F59" s="22"/>
      <c r="G59" s="23"/>
      <c r="H59" s="24"/>
      <c r="I59" s="20"/>
    </row>
    <row r="60" customFormat="false" ht="15" hidden="false" customHeight="false" outlineLevel="0" collapsed="false">
      <c r="A60" s="20"/>
      <c r="B60" s="20"/>
      <c r="C60" s="20"/>
      <c r="D60" s="20"/>
      <c r="E60" s="21"/>
      <c r="F60" s="22"/>
      <c r="G60" s="23"/>
      <c r="H60" s="24"/>
      <c r="I60" s="20"/>
    </row>
    <row r="61" customFormat="false" ht="15" hidden="false" customHeight="false" outlineLevel="0" collapsed="false">
      <c r="A61" s="20"/>
      <c r="B61" s="20"/>
      <c r="C61" s="20"/>
      <c r="D61" s="20"/>
      <c r="E61" s="21"/>
      <c r="F61" s="22"/>
      <c r="G61" s="23"/>
      <c r="H61" s="24"/>
      <c r="I61" s="20"/>
    </row>
    <row r="62" customFormat="false" ht="15" hidden="false" customHeight="false" outlineLevel="0" collapsed="false">
      <c r="A62" s="20"/>
      <c r="B62" s="20"/>
      <c r="C62" s="20"/>
      <c r="D62" s="20"/>
      <c r="E62" s="21"/>
      <c r="F62" s="22"/>
      <c r="G62" s="23"/>
      <c r="H62" s="24"/>
      <c r="I62" s="20"/>
    </row>
    <row r="63" customFormat="false" ht="15" hidden="false" customHeight="false" outlineLevel="0" collapsed="false">
      <c r="A63" s="20"/>
      <c r="B63" s="20"/>
      <c r="C63" s="20"/>
      <c r="D63" s="20"/>
      <c r="E63" s="21"/>
      <c r="F63" s="22"/>
      <c r="G63" s="23"/>
      <c r="H63" s="24"/>
      <c r="I63" s="20"/>
    </row>
    <row r="64" customFormat="false" ht="15" hidden="false" customHeight="false" outlineLevel="0" collapsed="false">
      <c r="A64" s="20"/>
      <c r="B64" s="20"/>
      <c r="C64" s="20"/>
      <c r="D64" s="20"/>
      <c r="E64" s="21"/>
      <c r="F64" s="22"/>
      <c r="G64" s="23"/>
      <c r="H64" s="24"/>
      <c r="I64" s="20"/>
    </row>
    <row r="65" customFormat="false" ht="15" hidden="false" customHeight="false" outlineLevel="0" collapsed="false">
      <c r="A65" s="20"/>
      <c r="B65" s="20"/>
      <c r="C65" s="20"/>
      <c r="D65" s="20"/>
      <c r="E65" s="21"/>
      <c r="F65" s="22"/>
      <c r="G65" s="23"/>
      <c r="H65" s="24"/>
      <c r="I65" s="20"/>
    </row>
    <row r="66" customFormat="false" ht="15" hidden="false" customHeight="false" outlineLevel="0" collapsed="false">
      <c r="A66" s="20"/>
      <c r="B66" s="20"/>
      <c r="C66" s="20"/>
      <c r="D66" s="20"/>
      <c r="E66" s="21"/>
      <c r="F66" s="22"/>
      <c r="G66" s="23"/>
      <c r="H66" s="24"/>
      <c r="I66" s="20"/>
    </row>
    <row r="67" customFormat="false" ht="15" hidden="false" customHeight="false" outlineLevel="0" collapsed="false">
      <c r="A67" s="20"/>
      <c r="B67" s="20"/>
      <c r="C67" s="20"/>
      <c r="D67" s="20"/>
      <c r="E67" s="21"/>
      <c r="F67" s="22"/>
      <c r="G67" s="23"/>
      <c r="H67" s="24"/>
      <c r="I67" s="20"/>
    </row>
    <row r="68" customFormat="false" ht="15" hidden="false" customHeight="false" outlineLevel="0" collapsed="false">
      <c r="A68" s="20"/>
      <c r="B68" s="20"/>
      <c r="C68" s="20"/>
      <c r="D68" s="20"/>
      <c r="E68" s="21"/>
      <c r="F68" s="22"/>
      <c r="G68" s="23"/>
      <c r="H68" s="24"/>
      <c r="I68" s="20"/>
    </row>
    <row r="69" customFormat="false" ht="15" hidden="false" customHeight="false" outlineLevel="0" collapsed="false">
      <c r="A69" s="20"/>
      <c r="B69" s="20"/>
      <c r="C69" s="20"/>
      <c r="D69" s="20"/>
      <c r="E69" s="21"/>
      <c r="F69" s="22"/>
      <c r="G69" s="23"/>
      <c r="H69" s="24"/>
      <c r="I69" s="20"/>
    </row>
    <row r="70" customFormat="false" ht="15" hidden="false" customHeight="false" outlineLevel="0" collapsed="false">
      <c r="A70" s="20"/>
      <c r="B70" s="20"/>
      <c r="C70" s="20"/>
      <c r="D70" s="20"/>
      <c r="E70" s="21"/>
      <c r="F70" s="22"/>
      <c r="G70" s="23"/>
      <c r="H70" s="24"/>
      <c r="I70" s="20"/>
    </row>
    <row r="71" customFormat="false" ht="15" hidden="false" customHeight="false" outlineLevel="0" collapsed="false">
      <c r="A71" s="20"/>
      <c r="B71" s="20"/>
      <c r="C71" s="20"/>
      <c r="D71" s="20"/>
      <c r="E71" s="21"/>
      <c r="F71" s="22"/>
      <c r="G71" s="23"/>
      <c r="H71" s="24"/>
      <c r="I71" s="20"/>
    </row>
    <row r="72" customFormat="false" ht="15" hidden="false" customHeight="false" outlineLevel="0" collapsed="false">
      <c r="A72" s="20"/>
      <c r="B72" s="20"/>
      <c r="C72" s="20"/>
      <c r="D72" s="20"/>
      <c r="E72" s="21"/>
      <c r="F72" s="22"/>
      <c r="G72" s="23"/>
      <c r="H72" s="24"/>
      <c r="I72" s="20"/>
    </row>
    <row r="73" customFormat="false" ht="15" hidden="false" customHeight="false" outlineLevel="0" collapsed="false">
      <c r="A73" s="20"/>
      <c r="B73" s="20"/>
      <c r="C73" s="20"/>
      <c r="D73" s="20"/>
      <c r="E73" s="21"/>
      <c r="F73" s="22"/>
      <c r="G73" s="23"/>
      <c r="H73" s="24"/>
      <c r="I73" s="20"/>
    </row>
    <row r="74" customFormat="false" ht="15" hidden="false" customHeight="false" outlineLevel="0" collapsed="false">
      <c r="A74" s="20"/>
      <c r="B74" s="20"/>
      <c r="C74" s="20"/>
      <c r="D74" s="20"/>
      <c r="E74" s="21"/>
      <c r="F74" s="22"/>
      <c r="G74" s="23"/>
      <c r="H74" s="24"/>
      <c r="I74" s="20"/>
    </row>
    <row r="75" customFormat="false" ht="15" hidden="false" customHeight="false" outlineLevel="0" collapsed="false">
      <c r="A75" s="20"/>
      <c r="B75" s="20"/>
      <c r="C75" s="20"/>
      <c r="D75" s="20"/>
      <c r="E75" s="21"/>
      <c r="F75" s="22"/>
      <c r="G75" s="23"/>
      <c r="H75" s="24"/>
      <c r="I75" s="20"/>
    </row>
    <row r="76" customFormat="false" ht="15" hidden="false" customHeight="false" outlineLevel="0" collapsed="false">
      <c r="A76" s="20"/>
      <c r="B76" s="20"/>
      <c r="C76" s="20"/>
      <c r="D76" s="20"/>
      <c r="E76" s="21"/>
      <c r="F76" s="22"/>
      <c r="G76" s="23"/>
      <c r="H76" s="24"/>
      <c r="I76" s="20"/>
    </row>
    <row r="77" customFormat="false" ht="15" hidden="false" customHeight="false" outlineLevel="0" collapsed="false">
      <c r="A77" s="20"/>
      <c r="B77" s="20"/>
      <c r="C77" s="20"/>
      <c r="D77" s="20"/>
      <c r="E77" s="21"/>
      <c r="F77" s="22"/>
      <c r="G77" s="23"/>
      <c r="H77" s="24"/>
      <c r="I77" s="20"/>
    </row>
    <row r="78" customFormat="false" ht="15" hidden="false" customHeight="false" outlineLevel="0" collapsed="false">
      <c r="A78" s="20"/>
      <c r="B78" s="20"/>
      <c r="C78" s="20"/>
      <c r="D78" s="20"/>
      <c r="E78" s="21"/>
      <c r="F78" s="22"/>
      <c r="G78" s="23"/>
      <c r="H78" s="24"/>
      <c r="I78" s="20"/>
    </row>
    <row r="79" customFormat="false" ht="15" hidden="false" customHeight="false" outlineLevel="0" collapsed="false">
      <c r="A79" s="20"/>
      <c r="B79" s="20"/>
      <c r="C79" s="20"/>
      <c r="D79" s="20"/>
      <c r="E79" s="21"/>
      <c r="F79" s="22"/>
      <c r="G79" s="23"/>
      <c r="H79" s="24"/>
      <c r="I79" s="20"/>
    </row>
    <row r="80" customFormat="false" ht="15" hidden="false" customHeight="false" outlineLevel="0" collapsed="false">
      <c r="A80" s="20"/>
      <c r="B80" s="20"/>
      <c r="C80" s="20"/>
      <c r="D80" s="20"/>
      <c r="E80" s="21"/>
      <c r="F80" s="22"/>
      <c r="G80" s="23"/>
      <c r="H80" s="24"/>
      <c r="I80" s="20"/>
    </row>
    <row r="81" customFormat="false" ht="15" hidden="false" customHeight="false" outlineLevel="0" collapsed="false">
      <c r="A81" s="20"/>
      <c r="B81" s="20"/>
      <c r="C81" s="20"/>
      <c r="D81" s="20"/>
      <c r="E81" s="21"/>
      <c r="F81" s="22"/>
      <c r="G81" s="23"/>
      <c r="H81" s="24"/>
      <c r="I81" s="20"/>
    </row>
    <row r="82" customFormat="false" ht="15" hidden="false" customHeight="false" outlineLevel="0" collapsed="false">
      <c r="A82" s="20"/>
      <c r="B82" s="20"/>
      <c r="C82" s="20"/>
      <c r="D82" s="20"/>
      <c r="E82" s="21"/>
      <c r="F82" s="22"/>
      <c r="G82" s="23"/>
      <c r="H82" s="24"/>
      <c r="I82" s="20"/>
    </row>
    <row r="83" customFormat="false" ht="15" hidden="false" customHeight="false" outlineLevel="0" collapsed="false">
      <c r="A83" s="20"/>
      <c r="B83" s="20"/>
      <c r="C83" s="20"/>
      <c r="D83" s="20"/>
      <c r="E83" s="21"/>
      <c r="F83" s="22"/>
      <c r="G83" s="23"/>
      <c r="H83" s="24"/>
      <c r="I83" s="20"/>
    </row>
    <row r="84" customFormat="false" ht="15" hidden="false" customHeight="false" outlineLevel="0" collapsed="false">
      <c r="A84" s="20"/>
      <c r="B84" s="20"/>
      <c r="C84" s="20"/>
      <c r="D84" s="20"/>
      <c r="E84" s="21"/>
      <c r="F84" s="22"/>
      <c r="G84" s="23"/>
      <c r="H84" s="24"/>
      <c r="I84" s="20"/>
    </row>
    <row r="85" customFormat="false" ht="15" hidden="false" customHeight="false" outlineLevel="0" collapsed="false">
      <c r="A85" s="20"/>
      <c r="B85" s="20"/>
      <c r="C85" s="20"/>
      <c r="D85" s="20"/>
      <c r="E85" s="21"/>
      <c r="F85" s="22"/>
      <c r="G85" s="23"/>
      <c r="H85" s="24"/>
      <c r="I85" s="20"/>
    </row>
    <row r="86" customFormat="false" ht="15" hidden="false" customHeight="false" outlineLevel="0" collapsed="false">
      <c r="A86" s="20"/>
      <c r="B86" s="20"/>
      <c r="C86" s="20"/>
      <c r="D86" s="20"/>
      <c r="E86" s="21"/>
      <c r="F86" s="22"/>
      <c r="G86" s="23"/>
      <c r="H86" s="24"/>
      <c r="I86" s="20"/>
    </row>
    <row r="87" customFormat="false" ht="15" hidden="false" customHeight="false" outlineLevel="0" collapsed="false">
      <c r="A87" s="20"/>
      <c r="B87" s="20"/>
      <c r="C87" s="20"/>
      <c r="D87" s="20"/>
      <c r="E87" s="21"/>
      <c r="F87" s="22"/>
      <c r="G87" s="23"/>
      <c r="H87" s="24"/>
      <c r="I87" s="20"/>
    </row>
    <row r="88" customFormat="false" ht="15" hidden="false" customHeight="false" outlineLevel="0" collapsed="false">
      <c r="A88" s="20"/>
      <c r="B88" s="20"/>
      <c r="C88" s="20"/>
      <c r="D88" s="20"/>
      <c r="E88" s="21"/>
      <c r="F88" s="22"/>
      <c r="G88" s="23"/>
      <c r="H88" s="24"/>
      <c r="I88" s="20"/>
    </row>
    <row r="89" customFormat="false" ht="15" hidden="false" customHeight="false" outlineLevel="0" collapsed="false">
      <c r="A89" s="20"/>
      <c r="B89" s="20"/>
      <c r="C89" s="20"/>
      <c r="D89" s="20"/>
      <c r="E89" s="21"/>
      <c r="F89" s="22"/>
      <c r="G89" s="23"/>
      <c r="H89" s="24"/>
      <c r="I89" s="20"/>
    </row>
    <row r="90" customFormat="false" ht="15" hidden="false" customHeight="false" outlineLevel="0" collapsed="false">
      <c r="A90" s="20"/>
      <c r="B90" s="20"/>
      <c r="C90" s="20"/>
      <c r="D90" s="20"/>
      <c r="E90" s="21"/>
      <c r="F90" s="22"/>
      <c r="G90" s="23"/>
      <c r="H90" s="24"/>
      <c r="I90" s="20"/>
    </row>
    <row r="91" customFormat="false" ht="15" hidden="false" customHeight="false" outlineLevel="0" collapsed="false">
      <c r="A91" s="20"/>
      <c r="B91" s="20"/>
      <c r="C91" s="20"/>
      <c r="D91" s="20"/>
      <c r="E91" s="21"/>
      <c r="F91" s="22"/>
      <c r="G91" s="23"/>
      <c r="H91" s="24"/>
      <c r="I91" s="20"/>
    </row>
    <row r="92" customFormat="false" ht="15" hidden="false" customHeight="false" outlineLevel="0" collapsed="false">
      <c r="A92" s="20"/>
      <c r="B92" s="20"/>
      <c r="C92" s="20"/>
      <c r="D92" s="20"/>
      <c r="E92" s="21"/>
      <c r="F92" s="22"/>
      <c r="G92" s="23"/>
      <c r="H92" s="24"/>
      <c r="I92" s="20"/>
    </row>
    <row r="93" customFormat="false" ht="15" hidden="false" customHeight="false" outlineLevel="0" collapsed="false">
      <c r="A93" s="20"/>
      <c r="B93" s="20"/>
      <c r="C93" s="20"/>
      <c r="D93" s="20"/>
      <c r="E93" s="21"/>
      <c r="F93" s="22"/>
      <c r="G93" s="23"/>
      <c r="H93" s="24"/>
      <c r="I93" s="20"/>
    </row>
    <row r="94" customFormat="false" ht="15" hidden="false" customHeight="false" outlineLevel="0" collapsed="false">
      <c r="A94" s="20"/>
      <c r="B94" s="20"/>
      <c r="C94" s="20"/>
      <c r="D94" s="20"/>
      <c r="E94" s="21"/>
      <c r="F94" s="22"/>
      <c r="G94" s="23"/>
      <c r="H94" s="24"/>
      <c r="I94" s="20"/>
    </row>
    <row r="95" customFormat="false" ht="15" hidden="false" customHeight="false" outlineLevel="0" collapsed="false">
      <c r="A95" s="20"/>
      <c r="B95" s="20"/>
      <c r="C95" s="20"/>
      <c r="D95" s="20"/>
      <c r="E95" s="21"/>
      <c r="F95" s="22"/>
      <c r="G95" s="23"/>
      <c r="H95" s="24"/>
      <c r="I95" s="20"/>
    </row>
    <row r="96" customFormat="false" ht="15" hidden="false" customHeight="false" outlineLevel="0" collapsed="false">
      <c r="A96" s="20"/>
      <c r="B96" s="20"/>
      <c r="C96" s="20"/>
      <c r="D96" s="20"/>
      <c r="E96" s="21"/>
      <c r="F96" s="22"/>
      <c r="G96" s="23"/>
      <c r="H96" s="24"/>
      <c r="I96" s="20"/>
    </row>
    <row r="97" customFormat="false" ht="15" hidden="false" customHeight="false" outlineLevel="0" collapsed="false">
      <c r="A97" s="20"/>
      <c r="B97" s="20"/>
      <c r="C97" s="20"/>
      <c r="D97" s="20"/>
      <c r="E97" s="21"/>
      <c r="F97" s="22"/>
      <c r="G97" s="23"/>
      <c r="H97" s="24"/>
      <c r="I97" s="20"/>
    </row>
    <row r="98" customFormat="false" ht="15" hidden="false" customHeight="false" outlineLevel="0" collapsed="false">
      <c r="A98" s="20"/>
      <c r="B98" s="20"/>
      <c r="C98" s="20"/>
      <c r="D98" s="20"/>
      <c r="E98" s="21"/>
      <c r="F98" s="22"/>
      <c r="G98" s="23"/>
      <c r="H98" s="24"/>
      <c r="I98" s="20"/>
    </row>
    <row r="99" customFormat="false" ht="15" hidden="false" customHeight="false" outlineLevel="0" collapsed="false">
      <c r="A99" s="20"/>
      <c r="B99" s="20"/>
      <c r="C99" s="20"/>
      <c r="D99" s="20"/>
      <c r="E99" s="21"/>
      <c r="F99" s="22"/>
      <c r="G99" s="23"/>
      <c r="H99" s="24"/>
      <c r="I99" s="20"/>
    </row>
    <row r="100" customFormat="false" ht="15" hidden="false" customHeight="false" outlineLevel="0" collapsed="false">
      <c r="A100" s="20"/>
      <c r="B100" s="20"/>
      <c r="C100" s="20"/>
      <c r="D100" s="20"/>
      <c r="E100" s="21"/>
      <c r="F100" s="22"/>
      <c r="G100" s="23"/>
      <c r="H100" s="24"/>
      <c r="I100" s="20"/>
    </row>
    <row r="101" customFormat="false" ht="15" hidden="false" customHeight="false" outlineLevel="0" collapsed="false">
      <c r="A101" s="20"/>
      <c r="B101" s="20"/>
      <c r="C101" s="20"/>
      <c r="D101" s="20"/>
      <c r="E101" s="21"/>
      <c r="F101" s="22"/>
      <c r="G101" s="23"/>
      <c r="H101" s="24"/>
      <c r="I101" s="20"/>
    </row>
    <row r="102" customFormat="false" ht="15" hidden="false" customHeight="false" outlineLevel="0" collapsed="false">
      <c r="A102" s="20"/>
      <c r="B102" s="20"/>
      <c r="C102" s="20"/>
      <c r="D102" s="20"/>
      <c r="E102" s="21"/>
      <c r="F102" s="22"/>
      <c r="G102" s="23"/>
      <c r="H102" s="24"/>
      <c r="I102" s="20"/>
    </row>
    <row r="103" customFormat="false" ht="15" hidden="false" customHeight="false" outlineLevel="0" collapsed="false">
      <c r="A103" s="20"/>
      <c r="B103" s="20"/>
      <c r="C103" s="20"/>
      <c r="D103" s="20"/>
      <c r="E103" s="21"/>
      <c r="F103" s="22"/>
      <c r="G103" s="23"/>
      <c r="H103" s="24"/>
      <c r="I103" s="20"/>
    </row>
    <row r="104" customFormat="false" ht="15" hidden="false" customHeight="false" outlineLevel="0" collapsed="false">
      <c r="A104" s="20"/>
      <c r="B104" s="20"/>
      <c r="C104" s="20"/>
      <c r="D104" s="20"/>
      <c r="E104" s="21"/>
      <c r="F104" s="22"/>
      <c r="G104" s="23"/>
      <c r="H104" s="24"/>
      <c r="I104" s="20"/>
    </row>
    <row r="105" customFormat="false" ht="15" hidden="false" customHeight="false" outlineLevel="0" collapsed="false">
      <c r="A105" s="20"/>
      <c r="B105" s="20"/>
      <c r="C105" s="20"/>
      <c r="D105" s="20"/>
      <c r="E105" s="21"/>
      <c r="F105" s="22"/>
      <c r="G105" s="23"/>
      <c r="H105" s="24"/>
      <c r="I105" s="20"/>
    </row>
    <row r="106" customFormat="false" ht="15" hidden="false" customHeight="false" outlineLevel="0" collapsed="false">
      <c r="A106" s="20"/>
      <c r="B106" s="20"/>
      <c r="C106" s="20"/>
      <c r="D106" s="20"/>
      <c r="E106" s="21"/>
      <c r="F106" s="22"/>
      <c r="G106" s="23"/>
      <c r="H106" s="24"/>
      <c r="I106" s="20"/>
    </row>
    <row r="107" customFormat="false" ht="15" hidden="false" customHeight="false" outlineLevel="0" collapsed="false">
      <c r="A107" s="20"/>
      <c r="B107" s="20"/>
      <c r="C107" s="20"/>
      <c r="D107" s="20"/>
      <c r="E107" s="21"/>
      <c r="F107" s="22"/>
      <c r="G107" s="23"/>
      <c r="H107" s="24"/>
      <c r="I107" s="20"/>
    </row>
    <row r="108" customFormat="false" ht="15" hidden="false" customHeight="false" outlineLevel="0" collapsed="false">
      <c r="A108" s="20"/>
      <c r="B108" s="20"/>
      <c r="C108" s="20"/>
      <c r="D108" s="20"/>
      <c r="E108" s="21"/>
      <c r="F108" s="22"/>
      <c r="G108" s="23"/>
      <c r="H108" s="24"/>
      <c r="I108" s="20"/>
    </row>
    <row r="109" customFormat="false" ht="15" hidden="false" customHeight="false" outlineLevel="0" collapsed="false">
      <c r="A109" s="20"/>
      <c r="B109" s="20"/>
      <c r="C109" s="20"/>
      <c r="D109" s="20"/>
      <c r="E109" s="21"/>
      <c r="F109" s="22"/>
      <c r="G109" s="23"/>
      <c r="H109" s="24"/>
      <c r="I109" s="20"/>
    </row>
    <row r="110" customFormat="false" ht="15" hidden="false" customHeight="false" outlineLevel="0" collapsed="false">
      <c r="A110" s="20"/>
      <c r="B110" s="20"/>
      <c r="C110" s="20"/>
      <c r="D110" s="20"/>
      <c r="E110" s="21"/>
      <c r="F110" s="22"/>
      <c r="G110" s="23"/>
      <c r="H110" s="24"/>
      <c r="I110" s="20"/>
    </row>
    <row r="111" customFormat="false" ht="15" hidden="false" customHeight="false" outlineLevel="0" collapsed="false">
      <c r="A111" s="20"/>
      <c r="B111" s="20"/>
      <c r="C111" s="20"/>
      <c r="D111" s="20"/>
      <c r="E111" s="21"/>
      <c r="F111" s="22"/>
      <c r="G111" s="23"/>
      <c r="H111" s="24"/>
      <c r="I111" s="20"/>
    </row>
    <row r="112" customFormat="false" ht="15" hidden="false" customHeight="false" outlineLevel="0" collapsed="false">
      <c r="A112" s="20"/>
      <c r="B112" s="20"/>
      <c r="C112" s="20"/>
      <c r="D112" s="20"/>
      <c r="E112" s="21"/>
      <c r="F112" s="22"/>
      <c r="G112" s="23"/>
      <c r="H112" s="24"/>
      <c r="I112" s="20"/>
    </row>
    <row r="113" customFormat="false" ht="15" hidden="false" customHeight="false" outlineLevel="0" collapsed="false">
      <c r="A113" s="20"/>
      <c r="B113" s="20"/>
      <c r="C113" s="20"/>
      <c r="D113" s="20"/>
      <c r="E113" s="21"/>
      <c r="F113" s="22"/>
      <c r="G113" s="23"/>
      <c r="H113" s="24"/>
      <c r="I113" s="20"/>
    </row>
    <row r="114" customFormat="false" ht="15" hidden="false" customHeight="false" outlineLevel="0" collapsed="false">
      <c r="A114" s="20"/>
      <c r="B114" s="20"/>
      <c r="C114" s="20"/>
      <c r="D114" s="20"/>
      <c r="E114" s="21"/>
      <c r="F114" s="22"/>
      <c r="G114" s="23"/>
      <c r="H114" s="24"/>
      <c r="I114" s="20"/>
    </row>
    <row r="115" customFormat="false" ht="15" hidden="false" customHeight="false" outlineLevel="0" collapsed="false">
      <c r="A115" s="20"/>
      <c r="B115" s="20"/>
      <c r="C115" s="20"/>
      <c r="D115" s="20"/>
      <c r="E115" s="21"/>
      <c r="F115" s="22"/>
      <c r="G115" s="23"/>
      <c r="H115" s="24"/>
      <c r="I115" s="20"/>
    </row>
    <row r="116" customFormat="false" ht="15" hidden="false" customHeight="false" outlineLevel="0" collapsed="false">
      <c r="A116" s="20"/>
      <c r="B116" s="20"/>
      <c r="C116" s="20"/>
      <c r="D116" s="20"/>
      <c r="E116" s="21"/>
      <c r="F116" s="22"/>
      <c r="G116" s="23"/>
      <c r="H116" s="24"/>
      <c r="I116" s="20"/>
    </row>
    <row r="117" customFormat="false" ht="15" hidden="false" customHeight="false" outlineLevel="0" collapsed="false">
      <c r="A117" s="20"/>
      <c r="B117" s="20"/>
      <c r="C117" s="20"/>
      <c r="D117" s="20"/>
      <c r="E117" s="21"/>
      <c r="F117" s="22"/>
      <c r="G117" s="23"/>
      <c r="H117" s="24"/>
      <c r="I117" s="20"/>
    </row>
    <row r="118" customFormat="false" ht="15" hidden="false" customHeight="false" outlineLevel="0" collapsed="false">
      <c r="A118" s="20"/>
      <c r="B118" s="20"/>
      <c r="C118" s="20"/>
      <c r="D118" s="20"/>
      <c r="E118" s="21"/>
      <c r="F118" s="22"/>
      <c r="G118" s="23"/>
      <c r="H118" s="24"/>
      <c r="I118" s="20"/>
    </row>
    <row r="119" customFormat="false" ht="15" hidden="false" customHeight="false" outlineLevel="0" collapsed="false">
      <c r="A119" s="20"/>
      <c r="B119" s="20"/>
      <c r="C119" s="20"/>
      <c r="D119" s="20"/>
      <c r="E119" s="21"/>
      <c r="F119" s="22"/>
      <c r="G119" s="23"/>
      <c r="H119" s="24"/>
      <c r="I119" s="20"/>
    </row>
    <row r="120" customFormat="false" ht="15" hidden="false" customHeight="false" outlineLevel="0" collapsed="false">
      <c r="A120" s="20"/>
      <c r="B120" s="20"/>
      <c r="C120" s="20"/>
      <c r="D120" s="20"/>
      <c r="E120" s="21"/>
      <c r="F120" s="22"/>
      <c r="G120" s="23"/>
      <c r="H120" s="24"/>
      <c r="I120" s="20"/>
    </row>
    <row r="121" customFormat="false" ht="15" hidden="false" customHeight="false" outlineLevel="0" collapsed="false">
      <c r="A121" s="20"/>
      <c r="B121" s="20"/>
      <c r="C121" s="20"/>
      <c r="D121" s="20"/>
      <c r="E121" s="21"/>
      <c r="F121" s="22"/>
      <c r="G121" s="23"/>
      <c r="H121" s="24"/>
      <c r="I121" s="20"/>
    </row>
  </sheetData>
  <autoFilter ref="A1:I121"/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6"/>
    <col collapsed="false" customWidth="true" hidden="false" outlineLevel="0" max="3" min="3" style="0" width="44"/>
  </cols>
  <sheetData>
    <row r="1" customFormat="false" ht="33.75" hidden="false" customHeight="true" outlineLevel="0" collapsed="false">
      <c r="A1" s="14" t="s">
        <v>64</v>
      </c>
      <c r="B1" s="14" t="s">
        <v>76</v>
      </c>
      <c r="C1" s="14" t="s">
        <v>77</v>
      </c>
    </row>
    <row r="2" customFormat="false" ht="15" hidden="false" customHeight="false" outlineLevel="0" collapsed="false">
      <c r="A2" s="15" t="n">
        <v>1</v>
      </c>
      <c r="B2" s="15" t="s">
        <v>78</v>
      </c>
      <c r="C2" s="15"/>
    </row>
    <row r="3" customFormat="false" ht="15" hidden="false" customHeight="false" outlineLevel="0" collapsed="false">
      <c r="A3" s="20"/>
      <c r="B3" s="20"/>
      <c r="C3" s="20"/>
    </row>
    <row r="4" customFormat="false" ht="15" hidden="false" customHeight="false" outlineLevel="0" collapsed="false">
      <c r="A4" s="20"/>
      <c r="B4" s="20"/>
      <c r="C4" s="20"/>
    </row>
    <row r="5" customFormat="false" ht="15" hidden="false" customHeight="false" outlineLevel="0" collapsed="false">
      <c r="A5" s="20"/>
      <c r="B5" s="20"/>
      <c r="C5" s="20"/>
    </row>
    <row r="6" customFormat="false" ht="15" hidden="false" customHeight="false" outlineLevel="0" collapsed="false">
      <c r="A6" s="20"/>
      <c r="B6" s="20"/>
      <c r="C6" s="20"/>
    </row>
    <row r="7" customFormat="false" ht="15" hidden="false" customHeight="false" outlineLevel="0" collapsed="false">
      <c r="A7" s="20"/>
      <c r="B7" s="20"/>
      <c r="C7" s="20"/>
    </row>
    <row r="8" customFormat="false" ht="15" hidden="false" customHeight="false" outlineLevel="0" collapsed="false">
      <c r="A8" s="20"/>
      <c r="B8" s="20"/>
      <c r="C8" s="20"/>
    </row>
    <row r="9" customFormat="false" ht="15" hidden="false" customHeight="false" outlineLevel="0" collapsed="false">
      <c r="A9" s="20"/>
      <c r="B9" s="20"/>
      <c r="C9" s="20"/>
    </row>
    <row r="10" customFormat="false" ht="15" hidden="false" customHeight="false" outlineLevel="0" collapsed="false">
      <c r="A10" s="20"/>
      <c r="B10" s="20"/>
      <c r="C10" s="20"/>
    </row>
    <row r="11" customFormat="false" ht="15" hidden="false" customHeight="false" outlineLevel="0" collapsed="false">
      <c r="A11" s="20"/>
      <c r="B11" s="20"/>
      <c r="C11" s="20"/>
    </row>
    <row r="12" customFormat="false" ht="15" hidden="false" customHeight="false" outlineLevel="0" collapsed="false">
      <c r="A12" s="20"/>
      <c r="B12" s="20"/>
      <c r="C12" s="20"/>
    </row>
    <row r="13" customFormat="false" ht="15" hidden="false" customHeight="false" outlineLevel="0" collapsed="false">
      <c r="A13" s="20"/>
      <c r="B13" s="20"/>
      <c r="C13" s="20"/>
    </row>
    <row r="14" customFormat="false" ht="15" hidden="false" customHeight="false" outlineLevel="0" collapsed="false">
      <c r="A14" s="20"/>
      <c r="B14" s="20"/>
      <c r="C14" s="20"/>
    </row>
    <row r="15" customFormat="false" ht="15" hidden="false" customHeight="false" outlineLevel="0" collapsed="false">
      <c r="A15" s="20"/>
      <c r="B15" s="20"/>
      <c r="C15" s="20"/>
    </row>
    <row r="16" customFormat="false" ht="15" hidden="false" customHeight="false" outlineLevel="0" collapsed="false">
      <c r="A16" s="20"/>
      <c r="B16" s="20"/>
      <c r="C16" s="20"/>
    </row>
    <row r="17" customFormat="false" ht="15" hidden="false" customHeight="false" outlineLevel="0" collapsed="false">
      <c r="A17" s="20"/>
      <c r="B17" s="20"/>
      <c r="C17" s="20"/>
    </row>
    <row r="18" customFormat="false" ht="15" hidden="false" customHeight="false" outlineLevel="0" collapsed="false">
      <c r="A18" s="20"/>
      <c r="B18" s="20"/>
      <c r="C18" s="20"/>
    </row>
    <row r="19" customFormat="false" ht="15" hidden="false" customHeight="false" outlineLevel="0" collapsed="false">
      <c r="A19" s="20"/>
      <c r="B19" s="20"/>
      <c r="C19" s="20"/>
    </row>
    <row r="20" customFormat="false" ht="15" hidden="false" customHeight="false" outlineLevel="0" collapsed="false">
      <c r="A20" s="20"/>
      <c r="B20" s="20"/>
      <c r="C20" s="20"/>
    </row>
    <row r="21" customFormat="false" ht="15" hidden="false" customHeight="false" outlineLevel="0" collapsed="false">
      <c r="A21" s="20"/>
      <c r="B21" s="20"/>
      <c r="C21" s="20"/>
    </row>
  </sheetData>
  <autoFilter ref="A1:C21"/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36"/>
  </cols>
  <sheetData>
    <row r="2" customFormat="false" ht="19.7" hidden="false" customHeight="false" outlineLevel="0" collapsed="false">
      <c r="B2" s="25" t="s">
        <v>79</v>
      </c>
    </row>
    <row r="3" customFormat="false" ht="15" hidden="false" customHeight="false" outlineLevel="0" collapsed="false">
      <c r="B3" s="26" t="s">
        <v>80</v>
      </c>
    </row>
    <row r="5" customFormat="false" ht="15" hidden="false" customHeight="false" outlineLevel="0" collapsed="false">
      <c r="B5" s="27" t="s">
        <v>81</v>
      </c>
      <c r="C5" s="28" t="n">
        <v>18</v>
      </c>
    </row>
    <row r="7" customFormat="false" ht="15" hidden="false" customHeight="false" outlineLevel="0" collapsed="false">
      <c r="B7" s="29" t="s">
        <v>82</v>
      </c>
      <c r="C7" s="29"/>
    </row>
    <row r="8" customFormat="false" ht="15" hidden="false" customHeight="false" outlineLevel="0" collapsed="false">
      <c r="B8" s="29"/>
      <c r="C8" s="29"/>
    </row>
  </sheetData>
  <mergeCells count="1">
    <mergeCell ref="B7:C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6"/>
    <col collapsed="false" customWidth="true" hidden="false" outlineLevel="0" max="4" min="3" style="0" width="22"/>
    <col collapsed="false" customWidth="true" hidden="false" outlineLevel="0" max="5" min="5" style="0" width="30"/>
    <col collapsed="false" customWidth="true" hidden="false" outlineLevel="0" max="6" min="6" style="0" width="26"/>
  </cols>
  <sheetData>
    <row r="1" customFormat="false" ht="33.75" hidden="false" customHeight="true" outlineLevel="0" collapsed="false">
      <c r="A1" s="14" t="s">
        <v>64</v>
      </c>
      <c r="B1" s="14" t="s">
        <v>65</v>
      </c>
      <c r="C1" s="14" t="s">
        <v>76</v>
      </c>
      <c r="D1" s="14" t="s">
        <v>83</v>
      </c>
      <c r="E1" s="14" t="s">
        <v>84</v>
      </c>
      <c r="F1" s="14" t="s">
        <v>77</v>
      </c>
    </row>
    <row r="2" customFormat="false" ht="15" hidden="false" customHeight="false" outlineLevel="0" collapsed="false">
      <c r="A2" s="15" t="n">
        <v>1</v>
      </c>
      <c r="B2" s="15" t="s">
        <v>85</v>
      </c>
      <c r="C2" s="15" t="s">
        <v>78</v>
      </c>
      <c r="D2" s="17" t="n">
        <v>3.5</v>
      </c>
      <c r="E2" s="12" t="str">
        <f aca="false">IF(OR($B2="",$C2=""),"",$B2&amp;"|"&amp;$C2)</f>
        <v>— Kultur —|Hofladen</v>
      </c>
      <c r="F2" s="15"/>
    </row>
    <row r="3" customFormat="false" ht="15" hidden="false" customHeight="false" outlineLevel="0" collapsed="false">
      <c r="A3" s="20"/>
      <c r="B3" s="20"/>
      <c r="C3" s="20"/>
      <c r="D3" s="22"/>
      <c r="E3" s="12" t="str">
        <f aca="false">IF(OR($B3="",$C3=""),"",$B3&amp;"|"&amp;$C3)</f>
        <v/>
      </c>
      <c r="F3" s="20"/>
    </row>
    <row r="4" customFormat="false" ht="15" hidden="false" customHeight="false" outlineLevel="0" collapsed="false">
      <c r="A4" s="20"/>
      <c r="B4" s="20"/>
      <c r="C4" s="20"/>
      <c r="D4" s="22"/>
      <c r="E4" s="12" t="str">
        <f aca="false">IF(OR($B4="",$C4=""),"",$B4&amp;"|"&amp;$C4)</f>
        <v/>
      </c>
      <c r="F4" s="20"/>
    </row>
    <row r="5" customFormat="false" ht="15" hidden="false" customHeight="false" outlineLevel="0" collapsed="false">
      <c r="A5" s="20"/>
      <c r="B5" s="20"/>
      <c r="C5" s="20"/>
      <c r="D5" s="22"/>
      <c r="E5" s="12" t="str">
        <f aca="false">IF(OR($B5="",$C5=""),"",$B5&amp;"|"&amp;$C5)</f>
        <v/>
      </c>
      <c r="F5" s="20"/>
    </row>
    <row r="6" customFormat="false" ht="15" hidden="false" customHeight="false" outlineLevel="0" collapsed="false">
      <c r="A6" s="20"/>
      <c r="B6" s="20"/>
      <c r="C6" s="20"/>
      <c r="D6" s="22"/>
      <c r="E6" s="12" t="str">
        <f aca="false">IF(OR($B6="",$C6=""),"",$B6&amp;"|"&amp;$C6)</f>
        <v/>
      </c>
      <c r="F6" s="20"/>
    </row>
    <row r="7" customFormat="false" ht="15" hidden="false" customHeight="false" outlineLevel="0" collapsed="false">
      <c r="A7" s="20"/>
      <c r="B7" s="20"/>
      <c r="C7" s="20"/>
      <c r="D7" s="22"/>
      <c r="E7" s="12" t="str">
        <f aca="false">IF(OR($B7="",$C7=""),"",$B7&amp;"|"&amp;$C7)</f>
        <v/>
      </c>
      <c r="F7" s="20"/>
    </row>
    <row r="8" customFormat="false" ht="15" hidden="false" customHeight="false" outlineLevel="0" collapsed="false">
      <c r="A8" s="20"/>
      <c r="B8" s="20"/>
      <c r="C8" s="20"/>
      <c r="D8" s="22"/>
      <c r="E8" s="12" t="str">
        <f aca="false">IF(OR($B8="",$C8=""),"",$B8&amp;"|"&amp;$C8)</f>
        <v/>
      </c>
      <c r="F8" s="20"/>
    </row>
    <row r="9" customFormat="false" ht="15" hidden="false" customHeight="false" outlineLevel="0" collapsed="false">
      <c r="A9" s="20"/>
      <c r="B9" s="20"/>
      <c r="C9" s="20"/>
      <c r="D9" s="22"/>
      <c r="E9" s="12" t="str">
        <f aca="false">IF(OR($B9="",$C9=""),"",$B9&amp;"|"&amp;$C9)</f>
        <v/>
      </c>
      <c r="F9" s="20"/>
    </row>
    <row r="10" customFormat="false" ht="15" hidden="false" customHeight="false" outlineLevel="0" collapsed="false">
      <c r="A10" s="20"/>
      <c r="B10" s="20"/>
      <c r="C10" s="20"/>
      <c r="D10" s="22"/>
      <c r="E10" s="12" t="str">
        <f aca="false">IF(OR($B10="",$C10=""),"",$B10&amp;"|"&amp;$C10)</f>
        <v/>
      </c>
      <c r="F10" s="20"/>
    </row>
    <row r="11" customFormat="false" ht="15" hidden="false" customHeight="false" outlineLevel="0" collapsed="false">
      <c r="A11" s="20"/>
      <c r="B11" s="20"/>
      <c r="C11" s="20"/>
      <c r="D11" s="22"/>
      <c r="E11" s="12" t="str">
        <f aca="false">IF(OR($B11="",$C11=""),"",$B11&amp;"|"&amp;$C11)</f>
        <v/>
      </c>
      <c r="F11" s="20"/>
    </row>
    <row r="12" customFormat="false" ht="15" hidden="false" customHeight="false" outlineLevel="0" collapsed="false">
      <c r="A12" s="20"/>
      <c r="B12" s="20"/>
      <c r="C12" s="20"/>
      <c r="D12" s="22"/>
      <c r="E12" s="12" t="str">
        <f aca="false">IF(OR($B12="",$C12=""),"",$B12&amp;"|"&amp;$C12)</f>
        <v/>
      </c>
      <c r="F12" s="20"/>
    </row>
    <row r="13" customFormat="false" ht="15" hidden="false" customHeight="false" outlineLevel="0" collapsed="false">
      <c r="A13" s="20"/>
      <c r="B13" s="20"/>
      <c r="C13" s="20"/>
      <c r="D13" s="22"/>
      <c r="E13" s="12" t="str">
        <f aca="false">IF(OR($B13="",$C13=""),"",$B13&amp;"|"&amp;$C13)</f>
        <v/>
      </c>
      <c r="F13" s="20"/>
    </row>
    <row r="14" customFormat="false" ht="15" hidden="false" customHeight="false" outlineLevel="0" collapsed="false">
      <c r="A14" s="20"/>
      <c r="B14" s="20"/>
      <c r="C14" s="20"/>
      <c r="D14" s="22"/>
      <c r="E14" s="12" t="str">
        <f aca="false">IF(OR($B14="",$C14=""),"",$B14&amp;"|"&amp;$C14)</f>
        <v/>
      </c>
      <c r="F14" s="20"/>
    </row>
    <row r="15" customFormat="false" ht="15" hidden="false" customHeight="false" outlineLevel="0" collapsed="false">
      <c r="A15" s="20"/>
      <c r="B15" s="20"/>
      <c r="C15" s="20"/>
      <c r="D15" s="22"/>
      <c r="E15" s="12" t="str">
        <f aca="false">IF(OR($B15="",$C15=""),"",$B15&amp;"|"&amp;$C15)</f>
        <v/>
      </c>
      <c r="F15" s="20"/>
    </row>
    <row r="16" customFormat="false" ht="15" hidden="false" customHeight="false" outlineLevel="0" collapsed="false">
      <c r="A16" s="20"/>
      <c r="B16" s="20"/>
      <c r="C16" s="20"/>
      <c r="D16" s="22"/>
      <c r="E16" s="12" t="str">
        <f aca="false">IF(OR($B16="",$C16=""),"",$B16&amp;"|"&amp;$C16)</f>
        <v/>
      </c>
      <c r="F16" s="20"/>
    </row>
    <row r="17" customFormat="false" ht="15" hidden="false" customHeight="false" outlineLevel="0" collapsed="false">
      <c r="A17" s="20"/>
      <c r="B17" s="20"/>
      <c r="C17" s="20"/>
      <c r="D17" s="22"/>
      <c r="E17" s="12" t="str">
        <f aca="false">IF(OR($B17="",$C17=""),"",$B17&amp;"|"&amp;$C17)</f>
        <v/>
      </c>
      <c r="F17" s="20"/>
    </row>
    <row r="18" customFormat="false" ht="15" hidden="false" customHeight="false" outlineLevel="0" collapsed="false">
      <c r="A18" s="20"/>
      <c r="B18" s="20"/>
      <c r="C18" s="20"/>
      <c r="D18" s="22"/>
      <c r="E18" s="12" t="str">
        <f aca="false">IF(OR($B18="",$C18=""),"",$B18&amp;"|"&amp;$C18)</f>
        <v/>
      </c>
      <c r="F18" s="20"/>
    </row>
    <row r="19" customFormat="false" ht="15" hidden="false" customHeight="false" outlineLevel="0" collapsed="false">
      <c r="A19" s="20"/>
      <c r="B19" s="20"/>
      <c r="C19" s="20"/>
      <c r="D19" s="22"/>
      <c r="E19" s="12" t="str">
        <f aca="false">IF(OR($B19="",$C19=""),"",$B19&amp;"|"&amp;$C19)</f>
        <v/>
      </c>
      <c r="F19" s="20"/>
    </row>
    <row r="20" customFormat="false" ht="15" hidden="false" customHeight="false" outlineLevel="0" collapsed="false">
      <c r="A20" s="20"/>
      <c r="B20" s="20"/>
      <c r="C20" s="20"/>
      <c r="D20" s="22"/>
      <c r="E20" s="12" t="str">
        <f aca="false">IF(OR($B20="",$C20=""),"",$B20&amp;"|"&amp;$C20)</f>
        <v/>
      </c>
      <c r="F20" s="20"/>
    </row>
    <row r="21" customFormat="false" ht="15" hidden="false" customHeight="false" outlineLevel="0" collapsed="false">
      <c r="A21" s="20"/>
      <c r="B21" s="20"/>
      <c r="C21" s="20"/>
      <c r="D21" s="22"/>
      <c r="E21" s="12" t="str">
        <f aca="false">IF(OR($B21="",$C21=""),"",$B21&amp;"|"&amp;$C21)</f>
        <v/>
      </c>
      <c r="F21" s="20"/>
    </row>
    <row r="22" customFormat="false" ht="15" hidden="false" customHeight="false" outlineLevel="0" collapsed="false">
      <c r="A22" s="20"/>
      <c r="B22" s="20"/>
      <c r="C22" s="20"/>
      <c r="D22" s="22"/>
      <c r="E22" s="12" t="str">
        <f aca="false">IF(OR($B22="",$C22=""),"",$B22&amp;"|"&amp;$C22)</f>
        <v/>
      </c>
      <c r="F22" s="20"/>
    </row>
    <row r="23" customFormat="false" ht="15" hidden="false" customHeight="false" outlineLevel="0" collapsed="false">
      <c r="A23" s="20"/>
      <c r="B23" s="20"/>
      <c r="C23" s="20"/>
      <c r="D23" s="22"/>
      <c r="E23" s="12" t="str">
        <f aca="false">IF(OR($B23="",$C23=""),"",$B23&amp;"|"&amp;$C23)</f>
        <v/>
      </c>
      <c r="F23" s="20"/>
    </row>
    <row r="24" customFormat="false" ht="15" hidden="false" customHeight="false" outlineLevel="0" collapsed="false">
      <c r="A24" s="20"/>
      <c r="B24" s="20"/>
      <c r="C24" s="20"/>
      <c r="D24" s="22"/>
      <c r="E24" s="12" t="str">
        <f aca="false">IF(OR($B24="",$C24=""),"",$B24&amp;"|"&amp;$C24)</f>
        <v/>
      </c>
      <c r="F24" s="20"/>
    </row>
    <row r="25" customFormat="false" ht="15" hidden="false" customHeight="false" outlineLevel="0" collapsed="false">
      <c r="A25" s="20"/>
      <c r="B25" s="20"/>
      <c r="C25" s="20"/>
      <c r="D25" s="22"/>
      <c r="E25" s="12" t="str">
        <f aca="false">IF(OR($B25="",$C25=""),"",$B25&amp;"|"&amp;$C25)</f>
        <v/>
      </c>
      <c r="F25" s="20"/>
    </row>
    <row r="26" customFormat="false" ht="15" hidden="false" customHeight="false" outlineLevel="0" collapsed="false">
      <c r="A26" s="20"/>
      <c r="B26" s="20"/>
      <c r="C26" s="20"/>
      <c r="D26" s="22"/>
      <c r="E26" s="12" t="str">
        <f aca="false">IF(OR($B26="",$C26=""),"",$B26&amp;"|"&amp;$C26)</f>
        <v/>
      </c>
      <c r="F26" s="20"/>
    </row>
    <row r="27" customFormat="false" ht="15" hidden="false" customHeight="false" outlineLevel="0" collapsed="false">
      <c r="A27" s="20"/>
      <c r="B27" s="20"/>
      <c r="C27" s="20"/>
      <c r="D27" s="22"/>
      <c r="E27" s="12" t="str">
        <f aca="false">IF(OR($B27="",$C27=""),"",$B27&amp;"|"&amp;$C27)</f>
        <v/>
      </c>
      <c r="F27" s="20"/>
    </row>
    <row r="28" customFormat="false" ht="15" hidden="false" customHeight="false" outlineLevel="0" collapsed="false">
      <c r="A28" s="20"/>
      <c r="B28" s="20"/>
      <c r="C28" s="20"/>
      <c r="D28" s="22"/>
      <c r="E28" s="12" t="str">
        <f aca="false">IF(OR($B28="",$C28=""),"",$B28&amp;"|"&amp;$C28)</f>
        <v/>
      </c>
      <c r="F28" s="20"/>
    </row>
    <row r="29" customFormat="false" ht="15" hidden="false" customHeight="false" outlineLevel="0" collapsed="false">
      <c r="A29" s="20"/>
      <c r="B29" s="20"/>
      <c r="C29" s="20"/>
      <c r="D29" s="22"/>
      <c r="E29" s="12" t="str">
        <f aca="false">IF(OR($B29="",$C29=""),"",$B29&amp;"|"&amp;$C29)</f>
        <v/>
      </c>
      <c r="F29" s="20"/>
    </row>
    <row r="30" customFormat="false" ht="15" hidden="false" customHeight="false" outlineLevel="0" collapsed="false">
      <c r="A30" s="20"/>
      <c r="B30" s="20"/>
      <c r="C30" s="20"/>
      <c r="D30" s="22"/>
      <c r="E30" s="12" t="str">
        <f aca="false">IF(OR($B30="",$C30=""),"",$B30&amp;"|"&amp;$C30)</f>
        <v/>
      </c>
      <c r="F30" s="20"/>
    </row>
    <row r="31" customFormat="false" ht="15" hidden="false" customHeight="false" outlineLevel="0" collapsed="false">
      <c r="A31" s="20"/>
      <c r="B31" s="20"/>
      <c r="C31" s="20"/>
      <c r="D31" s="22"/>
      <c r="E31" s="12" t="str">
        <f aca="false">IF(OR($B31="",$C31=""),"",$B31&amp;"|"&amp;$C31)</f>
        <v/>
      </c>
      <c r="F31" s="20"/>
    </row>
    <row r="32" customFormat="false" ht="15" hidden="false" customHeight="false" outlineLevel="0" collapsed="false">
      <c r="A32" s="20"/>
      <c r="B32" s="20"/>
      <c r="C32" s="20"/>
      <c r="D32" s="22"/>
      <c r="E32" s="12" t="str">
        <f aca="false">IF(OR($B32="",$C32=""),"",$B32&amp;"|"&amp;$C32)</f>
        <v/>
      </c>
      <c r="F32" s="20"/>
    </row>
    <row r="33" customFormat="false" ht="15" hidden="false" customHeight="false" outlineLevel="0" collapsed="false">
      <c r="A33" s="20"/>
      <c r="B33" s="20"/>
      <c r="C33" s="20"/>
      <c r="D33" s="22"/>
      <c r="E33" s="12" t="str">
        <f aca="false">IF(OR($B33="",$C33=""),"",$B33&amp;"|"&amp;$C33)</f>
        <v/>
      </c>
      <c r="F33" s="20"/>
    </row>
    <row r="34" customFormat="false" ht="15" hidden="false" customHeight="false" outlineLevel="0" collapsed="false">
      <c r="A34" s="20"/>
      <c r="B34" s="20"/>
      <c r="C34" s="20"/>
      <c r="D34" s="22"/>
      <c r="E34" s="12" t="str">
        <f aca="false">IF(OR($B34="",$C34=""),"",$B34&amp;"|"&amp;$C34)</f>
        <v/>
      </c>
      <c r="F34" s="20"/>
    </row>
    <row r="35" customFormat="false" ht="15" hidden="false" customHeight="false" outlineLevel="0" collapsed="false">
      <c r="A35" s="20"/>
      <c r="B35" s="20"/>
      <c r="C35" s="20"/>
      <c r="D35" s="22"/>
      <c r="E35" s="12" t="str">
        <f aca="false">IF(OR($B35="",$C35=""),"",$B35&amp;"|"&amp;$C35)</f>
        <v/>
      </c>
      <c r="F35" s="20"/>
    </row>
    <row r="36" customFormat="false" ht="15" hidden="false" customHeight="false" outlineLevel="0" collapsed="false">
      <c r="A36" s="20"/>
      <c r="B36" s="20"/>
      <c r="C36" s="20"/>
      <c r="D36" s="22"/>
      <c r="E36" s="12" t="str">
        <f aca="false">IF(OR($B36="",$C36=""),"",$B36&amp;"|"&amp;$C36)</f>
        <v/>
      </c>
      <c r="F36" s="20"/>
    </row>
    <row r="37" customFormat="false" ht="15" hidden="false" customHeight="false" outlineLevel="0" collapsed="false">
      <c r="A37" s="20"/>
      <c r="B37" s="20"/>
      <c r="C37" s="20"/>
      <c r="D37" s="22"/>
      <c r="E37" s="12" t="str">
        <f aca="false">IF(OR($B37="",$C37=""),"",$B37&amp;"|"&amp;$C37)</f>
        <v/>
      </c>
      <c r="F37" s="20"/>
    </row>
    <row r="38" customFormat="false" ht="15" hidden="false" customHeight="false" outlineLevel="0" collapsed="false">
      <c r="A38" s="20"/>
      <c r="B38" s="20"/>
      <c r="C38" s="20"/>
      <c r="D38" s="22"/>
      <c r="E38" s="12" t="str">
        <f aca="false">IF(OR($B38="",$C38=""),"",$B38&amp;"|"&amp;$C38)</f>
        <v/>
      </c>
      <c r="F38" s="20"/>
    </row>
    <row r="39" customFormat="false" ht="15" hidden="false" customHeight="false" outlineLevel="0" collapsed="false">
      <c r="A39" s="20"/>
      <c r="B39" s="20"/>
      <c r="C39" s="20"/>
      <c r="D39" s="22"/>
      <c r="E39" s="12" t="str">
        <f aca="false">IF(OR($B39="",$C39=""),"",$B39&amp;"|"&amp;$C39)</f>
        <v/>
      </c>
      <c r="F39" s="20"/>
    </row>
    <row r="40" customFormat="false" ht="15" hidden="false" customHeight="false" outlineLevel="0" collapsed="false">
      <c r="A40" s="20"/>
      <c r="B40" s="20"/>
      <c r="C40" s="20"/>
      <c r="D40" s="22"/>
      <c r="E40" s="12" t="str">
        <f aca="false">IF(OR($B40="",$C40=""),"",$B40&amp;"|"&amp;$C40)</f>
        <v/>
      </c>
      <c r="F40" s="20"/>
    </row>
    <row r="41" customFormat="false" ht="15" hidden="false" customHeight="false" outlineLevel="0" collapsed="false">
      <c r="A41" s="20"/>
      <c r="B41" s="20"/>
      <c r="C41" s="20"/>
      <c r="D41" s="22"/>
      <c r="E41" s="12" t="str">
        <f aca="false">IF(OR($B41="",$C41=""),"",$B41&amp;"|"&amp;$C41)</f>
        <v/>
      </c>
      <c r="F41" s="20"/>
    </row>
    <row r="42" customFormat="false" ht="15" hidden="false" customHeight="false" outlineLevel="0" collapsed="false">
      <c r="A42" s="20"/>
      <c r="B42" s="20"/>
      <c r="C42" s="20"/>
      <c r="D42" s="22"/>
      <c r="E42" s="12" t="str">
        <f aca="false">IF(OR($B42="",$C42=""),"",$B42&amp;"|"&amp;$C42)</f>
        <v/>
      </c>
      <c r="F42" s="20"/>
    </row>
    <row r="43" customFormat="false" ht="15" hidden="false" customHeight="false" outlineLevel="0" collapsed="false">
      <c r="A43" s="20"/>
      <c r="B43" s="20"/>
      <c r="C43" s="20"/>
      <c r="D43" s="22"/>
      <c r="E43" s="12" t="str">
        <f aca="false">IF(OR($B43="",$C43=""),"",$B43&amp;"|"&amp;$C43)</f>
        <v/>
      </c>
      <c r="F43" s="20"/>
    </row>
    <row r="44" customFormat="false" ht="15" hidden="false" customHeight="false" outlineLevel="0" collapsed="false">
      <c r="A44" s="20"/>
      <c r="B44" s="20"/>
      <c r="C44" s="20"/>
      <c r="D44" s="22"/>
      <c r="E44" s="12" t="str">
        <f aca="false">IF(OR($B44="",$C44=""),"",$B44&amp;"|"&amp;$C44)</f>
        <v/>
      </c>
      <c r="F44" s="20"/>
    </row>
    <row r="45" customFormat="false" ht="15" hidden="false" customHeight="false" outlineLevel="0" collapsed="false">
      <c r="A45" s="20"/>
      <c r="B45" s="20"/>
      <c r="C45" s="20"/>
      <c r="D45" s="22"/>
      <c r="E45" s="12" t="str">
        <f aca="false">IF(OR($B45="",$C45=""),"",$B45&amp;"|"&amp;$C45)</f>
        <v/>
      </c>
      <c r="F45" s="20"/>
    </row>
    <row r="46" customFormat="false" ht="15" hidden="false" customHeight="false" outlineLevel="0" collapsed="false">
      <c r="A46" s="20"/>
      <c r="B46" s="20"/>
      <c r="C46" s="20"/>
      <c r="D46" s="22"/>
      <c r="E46" s="12" t="str">
        <f aca="false">IF(OR($B46="",$C46=""),"",$B46&amp;"|"&amp;$C46)</f>
        <v/>
      </c>
      <c r="F46" s="20"/>
    </row>
    <row r="47" customFormat="false" ht="15" hidden="false" customHeight="false" outlineLevel="0" collapsed="false">
      <c r="A47" s="20"/>
      <c r="B47" s="20"/>
      <c r="C47" s="20"/>
      <c r="D47" s="22"/>
      <c r="E47" s="12" t="str">
        <f aca="false">IF(OR($B47="",$C47=""),"",$B47&amp;"|"&amp;$C47)</f>
        <v/>
      </c>
      <c r="F47" s="20"/>
    </row>
    <row r="48" customFormat="false" ht="15" hidden="false" customHeight="false" outlineLevel="0" collapsed="false">
      <c r="A48" s="20"/>
      <c r="B48" s="20"/>
      <c r="C48" s="20"/>
      <c r="D48" s="22"/>
      <c r="E48" s="12" t="str">
        <f aca="false">IF(OR($B48="",$C48=""),"",$B48&amp;"|"&amp;$C48)</f>
        <v/>
      </c>
      <c r="F48" s="20"/>
    </row>
    <row r="49" customFormat="false" ht="15" hidden="false" customHeight="false" outlineLevel="0" collapsed="false">
      <c r="A49" s="20"/>
      <c r="B49" s="20"/>
      <c r="C49" s="20"/>
      <c r="D49" s="22"/>
      <c r="E49" s="12" t="str">
        <f aca="false">IF(OR($B49="",$C49=""),"",$B49&amp;"|"&amp;$C49)</f>
        <v/>
      </c>
      <c r="F49" s="20"/>
    </row>
    <row r="50" customFormat="false" ht="15" hidden="false" customHeight="false" outlineLevel="0" collapsed="false">
      <c r="A50" s="20"/>
      <c r="B50" s="20"/>
      <c r="C50" s="20"/>
      <c r="D50" s="22"/>
      <c r="E50" s="12" t="str">
        <f aca="false">IF(OR($B50="",$C50=""),"",$B50&amp;"|"&amp;$C50)</f>
        <v/>
      </c>
      <c r="F50" s="20"/>
    </row>
    <row r="51" customFormat="false" ht="15" hidden="false" customHeight="false" outlineLevel="0" collapsed="false">
      <c r="A51" s="20"/>
      <c r="B51" s="20"/>
      <c r="C51" s="20"/>
      <c r="D51" s="22"/>
      <c r="E51" s="12" t="str">
        <f aca="false">IF(OR($B51="",$C51=""),"",$B51&amp;"|"&amp;$C51)</f>
        <v/>
      </c>
      <c r="F51" s="20"/>
    </row>
    <row r="52" customFormat="false" ht="15" hidden="false" customHeight="false" outlineLevel="0" collapsed="false">
      <c r="A52" s="20"/>
      <c r="B52" s="20"/>
      <c r="C52" s="20"/>
      <c r="D52" s="22"/>
      <c r="E52" s="12" t="str">
        <f aca="false">IF(OR($B52="",$C52=""),"",$B52&amp;"|"&amp;$C52)</f>
        <v/>
      </c>
      <c r="F52" s="20"/>
    </row>
    <row r="53" customFormat="false" ht="15" hidden="false" customHeight="false" outlineLevel="0" collapsed="false">
      <c r="A53" s="20"/>
      <c r="B53" s="20"/>
      <c r="C53" s="20"/>
      <c r="D53" s="22"/>
      <c r="E53" s="12" t="str">
        <f aca="false">IF(OR($B53="",$C53=""),"",$B53&amp;"|"&amp;$C53)</f>
        <v/>
      </c>
      <c r="F53" s="20"/>
    </row>
    <row r="54" customFormat="false" ht="15" hidden="false" customHeight="false" outlineLevel="0" collapsed="false">
      <c r="A54" s="20"/>
      <c r="B54" s="20"/>
      <c r="C54" s="20"/>
      <c r="D54" s="22"/>
      <c r="E54" s="12" t="str">
        <f aca="false">IF(OR($B54="",$C54=""),"",$B54&amp;"|"&amp;$C54)</f>
        <v/>
      </c>
      <c r="F54" s="20"/>
    </row>
    <row r="55" customFormat="false" ht="15" hidden="false" customHeight="false" outlineLevel="0" collapsed="false">
      <c r="A55" s="20"/>
      <c r="B55" s="20"/>
      <c r="C55" s="20"/>
      <c r="D55" s="22"/>
      <c r="E55" s="12" t="str">
        <f aca="false">IF(OR($B55="",$C55=""),"",$B55&amp;"|"&amp;$C55)</f>
        <v/>
      </c>
      <c r="F55" s="20"/>
    </row>
    <row r="56" customFormat="false" ht="15" hidden="false" customHeight="false" outlineLevel="0" collapsed="false">
      <c r="A56" s="20"/>
      <c r="B56" s="20"/>
      <c r="C56" s="20"/>
      <c r="D56" s="22"/>
      <c r="E56" s="12" t="str">
        <f aca="false">IF(OR($B56="",$C56=""),"",$B56&amp;"|"&amp;$C56)</f>
        <v/>
      </c>
      <c r="F56" s="20"/>
    </row>
    <row r="57" customFormat="false" ht="15" hidden="false" customHeight="false" outlineLevel="0" collapsed="false">
      <c r="A57" s="20"/>
      <c r="B57" s="20"/>
      <c r="C57" s="20"/>
      <c r="D57" s="22"/>
      <c r="E57" s="12" t="str">
        <f aca="false">IF(OR($B57="",$C57=""),"",$B57&amp;"|"&amp;$C57)</f>
        <v/>
      </c>
      <c r="F57" s="20"/>
    </row>
    <row r="58" customFormat="false" ht="15" hidden="false" customHeight="false" outlineLevel="0" collapsed="false">
      <c r="A58" s="20"/>
      <c r="B58" s="20"/>
      <c r="C58" s="20"/>
      <c r="D58" s="22"/>
      <c r="E58" s="12" t="str">
        <f aca="false">IF(OR($B58="",$C58=""),"",$B58&amp;"|"&amp;$C58)</f>
        <v/>
      </c>
      <c r="F58" s="20"/>
    </row>
    <row r="59" customFormat="false" ht="15" hidden="false" customHeight="false" outlineLevel="0" collapsed="false">
      <c r="A59" s="20"/>
      <c r="B59" s="20"/>
      <c r="C59" s="20"/>
      <c r="D59" s="22"/>
      <c r="E59" s="12" t="str">
        <f aca="false">IF(OR($B59="",$C59=""),"",$B59&amp;"|"&amp;$C59)</f>
        <v/>
      </c>
      <c r="F59" s="20"/>
    </row>
    <row r="60" customFormat="false" ht="15" hidden="false" customHeight="false" outlineLevel="0" collapsed="false">
      <c r="A60" s="20"/>
      <c r="B60" s="20"/>
      <c r="C60" s="20"/>
      <c r="D60" s="22"/>
      <c r="E60" s="12" t="str">
        <f aca="false">IF(OR($B60="",$C60=""),"",$B60&amp;"|"&amp;$C60)</f>
        <v/>
      </c>
      <c r="F60" s="20"/>
    </row>
    <row r="61" customFormat="false" ht="15" hidden="false" customHeight="false" outlineLevel="0" collapsed="false">
      <c r="A61" s="20"/>
      <c r="B61" s="20"/>
      <c r="C61" s="20"/>
      <c r="D61" s="22"/>
      <c r="E61" s="12" t="str">
        <f aca="false">IF(OR($B61="",$C61=""),"",$B61&amp;"|"&amp;$C61)</f>
        <v/>
      </c>
      <c r="F61" s="20"/>
    </row>
    <row r="62" customFormat="false" ht="15" hidden="false" customHeight="false" outlineLevel="0" collapsed="false">
      <c r="A62" s="20"/>
      <c r="B62" s="20"/>
      <c r="C62" s="20"/>
      <c r="D62" s="22"/>
      <c r="E62" s="12" t="str">
        <f aca="false">IF(OR($B62="",$C62=""),"",$B62&amp;"|"&amp;$C62)</f>
        <v/>
      </c>
      <c r="F62" s="20"/>
    </row>
    <row r="63" customFormat="false" ht="15" hidden="false" customHeight="false" outlineLevel="0" collapsed="false">
      <c r="A63" s="20"/>
      <c r="B63" s="20"/>
      <c r="C63" s="20"/>
      <c r="D63" s="22"/>
      <c r="E63" s="12" t="str">
        <f aca="false">IF(OR($B63="",$C63=""),"",$B63&amp;"|"&amp;$C63)</f>
        <v/>
      </c>
      <c r="F63" s="20"/>
    </row>
    <row r="64" customFormat="false" ht="15" hidden="false" customHeight="false" outlineLevel="0" collapsed="false">
      <c r="A64" s="20"/>
      <c r="B64" s="20"/>
      <c r="C64" s="20"/>
      <c r="D64" s="22"/>
      <c r="E64" s="12" t="str">
        <f aca="false">IF(OR($B64="",$C64=""),"",$B64&amp;"|"&amp;$C64)</f>
        <v/>
      </c>
      <c r="F64" s="20"/>
    </row>
    <row r="65" customFormat="false" ht="15" hidden="false" customHeight="false" outlineLevel="0" collapsed="false">
      <c r="A65" s="20"/>
      <c r="B65" s="20"/>
      <c r="C65" s="20"/>
      <c r="D65" s="22"/>
      <c r="E65" s="12" t="str">
        <f aca="false">IF(OR($B65="",$C65=""),"",$B65&amp;"|"&amp;$C65)</f>
        <v/>
      </c>
      <c r="F65" s="20"/>
    </row>
    <row r="66" customFormat="false" ht="15" hidden="false" customHeight="false" outlineLevel="0" collapsed="false">
      <c r="A66" s="20"/>
      <c r="B66" s="20"/>
      <c r="C66" s="20"/>
      <c r="D66" s="22"/>
      <c r="E66" s="12" t="str">
        <f aca="false">IF(OR($B66="",$C66=""),"",$B66&amp;"|"&amp;$C66)</f>
        <v/>
      </c>
      <c r="F66" s="20"/>
    </row>
    <row r="67" customFormat="false" ht="15" hidden="false" customHeight="false" outlineLevel="0" collapsed="false">
      <c r="A67" s="20"/>
      <c r="B67" s="20"/>
      <c r="C67" s="20"/>
      <c r="D67" s="22"/>
      <c r="E67" s="12" t="str">
        <f aca="false">IF(OR($B67="",$C67=""),"",$B67&amp;"|"&amp;$C67)</f>
        <v/>
      </c>
      <c r="F67" s="20"/>
    </row>
    <row r="68" customFormat="false" ht="15" hidden="false" customHeight="false" outlineLevel="0" collapsed="false">
      <c r="A68" s="20"/>
      <c r="B68" s="20"/>
      <c r="C68" s="20"/>
      <c r="D68" s="22"/>
      <c r="E68" s="12" t="str">
        <f aca="false">IF(OR($B68="",$C68=""),"",$B68&amp;"|"&amp;$C68)</f>
        <v/>
      </c>
      <c r="F68" s="20"/>
    </row>
    <row r="69" customFormat="false" ht="15" hidden="false" customHeight="false" outlineLevel="0" collapsed="false">
      <c r="A69" s="20"/>
      <c r="B69" s="20"/>
      <c r="C69" s="20"/>
      <c r="D69" s="22"/>
      <c r="E69" s="12" t="str">
        <f aca="false">IF(OR($B69="",$C69=""),"",$B69&amp;"|"&amp;$C69)</f>
        <v/>
      </c>
      <c r="F69" s="20"/>
    </row>
    <row r="70" customFormat="false" ht="15" hidden="false" customHeight="false" outlineLevel="0" collapsed="false">
      <c r="A70" s="20"/>
      <c r="B70" s="20"/>
      <c r="C70" s="20"/>
      <c r="D70" s="22"/>
      <c r="E70" s="12" t="str">
        <f aca="false">IF(OR($B70="",$C70=""),"",$B70&amp;"|"&amp;$C70)</f>
        <v/>
      </c>
      <c r="F70" s="20"/>
    </row>
    <row r="71" customFormat="false" ht="15" hidden="false" customHeight="false" outlineLevel="0" collapsed="false">
      <c r="A71" s="20"/>
      <c r="B71" s="20"/>
      <c r="C71" s="20"/>
      <c r="D71" s="22"/>
      <c r="E71" s="12" t="str">
        <f aca="false">IF(OR($B71="",$C71=""),"",$B71&amp;"|"&amp;$C71)</f>
        <v/>
      </c>
      <c r="F71" s="20"/>
    </row>
    <row r="72" customFormat="false" ht="15" hidden="false" customHeight="false" outlineLevel="0" collapsed="false">
      <c r="A72" s="20"/>
      <c r="B72" s="20"/>
      <c r="C72" s="20"/>
      <c r="D72" s="22"/>
      <c r="E72" s="12" t="str">
        <f aca="false">IF(OR($B72="",$C72=""),"",$B72&amp;"|"&amp;$C72)</f>
        <v/>
      </c>
      <c r="F72" s="20"/>
    </row>
    <row r="73" customFormat="false" ht="15" hidden="false" customHeight="false" outlineLevel="0" collapsed="false">
      <c r="A73" s="20"/>
      <c r="B73" s="20"/>
      <c r="C73" s="20"/>
      <c r="D73" s="22"/>
      <c r="E73" s="12" t="str">
        <f aca="false">IF(OR($B73="",$C73=""),"",$B73&amp;"|"&amp;$C73)</f>
        <v/>
      </c>
      <c r="F73" s="20"/>
    </row>
    <row r="74" customFormat="false" ht="15" hidden="false" customHeight="false" outlineLevel="0" collapsed="false">
      <c r="A74" s="20"/>
      <c r="B74" s="20"/>
      <c r="C74" s="20"/>
      <c r="D74" s="22"/>
      <c r="E74" s="12" t="str">
        <f aca="false">IF(OR($B74="",$C74=""),"",$B74&amp;"|"&amp;$C74)</f>
        <v/>
      </c>
      <c r="F74" s="20"/>
    </row>
    <row r="75" customFormat="false" ht="15" hidden="false" customHeight="false" outlineLevel="0" collapsed="false">
      <c r="A75" s="20"/>
      <c r="B75" s="20"/>
      <c r="C75" s="20"/>
      <c r="D75" s="22"/>
      <c r="E75" s="12" t="str">
        <f aca="false">IF(OR($B75="",$C75=""),"",$B75&amp;"|"&amp;$C75)</f>
        <v/>
      </c>
      <c r="F75" s="20"/>
    </row>
    <row r="76" customFormat="false" ht="15" hidden="false" customHeight="false" outlineLevel="0" collapsed="false">
      <c r="A76" s="20"/>
      <c r="B76" s="20"/>
      <c r="C76" s="20"/>
      <c r="D76" s="22"/>
      <c r="E76" s="12" t="str">
        <f aca="false">IF(OR($B76="",$C76=""),"",$B76&amp;"|"&amp;$C76)</f>
        <v/>
      </c>
      <c r="F76" s="20"/>
    </row>
    <row r="77" customFormat="false" ht="15" hidden="false" customHeight="false" outlineLevel="0" collapsed="false">
      <c r="A77" s="20"/>
      <c r="B77" s="20"/>
      <c r="C77" s="20"/>
      <c r="D77" s="22"/>
      <c r="E77" s="12" t="str">
        <f aca="false">IF(OR($B77="",$C77=""),"",$B77&amp;"|"&amp;$C77)</f>
        <v/>
      </c>
      <c r="F77" s="20"/>
    </row>
    <row r="78" customFormat="false" ht="15" hidden="false" customHeight="false" outlineLevel="0" collapsed="false">
      <c r="A78" s="20"/>
      <c r="B78" s="20"/>
      <c r="C78" s="20"/>
      <c r="D78" s="22"/>
      <c r="E78" s="12" t="str">
        <f aca="false">IF(OR($B78="",$C78=""),"",$B78&amp;"|"&amp;$C78)</f>
        <v/>
      </c>
      <c r="F78" s="20"/>
    </row>
    <row r="79" customFormat="false" ht="15" hidden="false" customHeight="false" outlineLevel="0" collapsed="false">
      <c r="A79" s="20"/>
      <c r="B79" s="20"/>
      <c r="C79" s="20"/>
      <c r="D79" s="22"/>
      <c r="E79" s="12" t="str">
        <f aca="false">IF(OR($B79="",$C79=""),"",$B79&amp;"|"&amp;$C79)</f>
        <v/>
      </c>
      <c r="F79" s="20"/>
    </row>
    <row r="80" customFormat="false" ht="15" hidden="false" customHeight="false" outlineLevel="0" collapsed="false">
      <c r="A80" s="20"/>
      <c r="B80" s="20"/>
      <c r="C80" s="20"/>
      <c r="D80" s="22"/>
      <c r="E80" s="12" t="str">
        <f aca="false">IF(OR($B80="",$C80=""),"",$B80&amp;"|"&amp;$C80)</f>
        <v/>
      </c>
      <c r="F80" s="20"/>
    </row>
    <row r="81" customFormat="false" ht="15" hidden="false" customHeight="false" outlineLevel="0" collapsed="false">
      <c r="A81" s="20"/>
      <c r="B81" s="20"/>
      <c r="C81" s="20"/>
      <c r="D81" s="22"/>
      <c r="E81" s="12" t="str">
        <f aca="false">IF(OR($B81="",$C81=""),"",$B81&amp;"|"&amp;$C81)</f>
        <v/>
      </c>
      <c r="F81" s="20"/>
    </row>
    <row r="82" customFormat="false" ht="15" hidden="false" customHeight="false" outlineLevel="0" collapsed="false">
      <c r="A82" s="20"/>
      <c r="B82" s="20"/>
      <c r="C82" s="20"/>
      <c r="D82" s="22"/>
      <c r="E82" s="12" t="str">
        <f aca="false">IF(OR($B82="",$C82=""),"",$B82&amp;"|"&amp;$C82)</f>
        <v/>
      </c>
      <c r="F82" s="20"/>
    </row>
    <row r="83" customFormat="false" ht="15" hidden="false" customHeight="false" outlineLevel="0" collapsed="false">
      <c r="A83" s="20"/>
      <c r="B83" s="20"/>
      <c r="C83" s="20"/>
      <c r="D83" s="22"/>
      <c r="E83" s="12" t="str">
        <f aca="false">IF(OR($B83="",$C83=""),"",$B83&amp;"|"&amp;$C83)</f>
        <v/>
      </c>
      <c r="F83" s="20"/>
    </row>
    <row r="84" customFormat="false" ht="15" hidden="false" customHeight="false" outlineLevel="0" collapsed="false">
      <c r="A84" s="20"/>
      <c r="B84" s="20"/>
      <c r="C84" s="20"/>
      <c r="D84" s="22"/>
      <c r="E84" s="12" t="str">
        <f aca="false">IF(OR($B84="",$C84=""),"",$B84&amp;"|"&amp;$C84)</f>
        <v/>
      </c>
      <c r="F84" s="20"/>
    </row>
    <row r="85" customFormat="false" ht="15" hidden="false" customHeight="false" outlineLevel="0" collapsed="false">
      <c r="A85" s="20"/>
      <c r="B85" s="20"/>
      <c r="C85" s="20"/>
      <c r="D85" s="22"/>
      <c r="E85" s="12" t="str">
        <f aca="false">IF(OR($B85="",$C85=""),"",$B85&amp;"|"&amp;$C85)</f>
        <v/>
      </c>
      <c r="F85" s="20"/>
    </row>
    <row r="86" customFormat="false" ht="15" hidden="false" customHeight="false" outlineLevel="0" collapsed="false">
      <c r="A86" s="20"/>
      <c r="B86" s="20"/>
      <c r="C86" s="20"/>
      <c r="D86" s="22"/>
      <c r="E86" s="12" t="str">
        <f aca="false">IF(OR($B86="",$C86=""),"",$B86&amp;"|"&amp;$C86)</f>
        <v/>
      </c>
      <c r="F86" s="20"/>
    </row>
    <row r="87" customFormat="false" ht="15" hidden="false" customHeight="false" outlineLevel="0" collapsed="false">
      <c r="A87" s="20"/>
      <c r="B87" s="20"/>
      <c r="C87" s="20"/>
      <c r="D87" s="22"/>
      <c r="E87" s="12" t="str">
        <f aca="false">IF(OR($B87="",$C87=""),"",$B87&amp;"|"&amp;$C87)</f>
        <v/>
      </c>
      <c r="F87" s="20"/>
    </row>
    <row r="88" customFormat="false" ht="15" hidden="false" customHeight="false" outlineLevel="0" collapsed="false">
      <c r="A88" s="20"/>
      <c r="B88" s="20"/>
      <c r="C88" s="20"/>
      <c r="D88" s="22"/>
      <c r="E88" s="12" t="str">
        <f aca="false">IF(OR($B88="",$C88=""),"",$B88&amp;"|"&amp;$C88)</f>
        <v/>
      </c>
      <c r="F88" s="20"/>
    </row>
    <row r="89" customFormat="false" ht="15" hidden="false" customHeight="false" outlineLevel="0" collapsed="false">
      <c r="A89" s="20"/>
      <c r="B89" s="20"/>
      <c r="C89" s="20"/>
      <c r="D89" s="22"/>
      <c r="E89" s="12" t="str">
        <f aca="false">IF(OR($B89="",$C89=""),"",$B89&amp;"|"&amp;$C89)</f>
        <v/>
      </c>
      <c r="F89" s="20"/>
    </row>
    <row r="90" customFormat="false" ht="15" hidden="false" customHeight="false" outlineLevel="0" collapsed="false">
      <c r="A90" s="20"/>
      <c r="B90" s="20"/>
      <c r="C90" s="20"/>
      <c r="D90" s="22"/>
      <c r="E90" s="12" t="str">
        <f aca="false">IF(OR($B90="",$C90=""),"",$B90&amp;"|"&amp;$C90)</f>
        <v/>
      </c>
      <c r="F90" s="20"/>
    </row>
    <row r="91" customFormat="false" ht="15" hidden="false" customHeight="false" outlineLevel="0" collapsed="false">
      <c r="A91" s="20"/>
      <c r="B91" s="20"/>
      <c r="C91" s="20"/>
      <c r="D91" s="22"/>
      <c r="E91" s="12" t="str">
        <f aca="false">IF(OR($B91="",$C91=""),"",$B91&amp;"|"&amp;$C91)</f>
        <v/>
      </c>
      <c r="F91" s="20"/>
    </row>
    <row r="92" customFormat="false" ht="15" hidden="false" customHeight="false" outlineLevel="0" collapsed="false">
      <c r="A92" s="20"/>
      <c r="B92" s="20"/>
      <c r="C92" s="20"/>
      <c r="D92" s="22"/>
      <c r="E92" s="12" t="str">
        <f aca="false">IF(OR($B92="",$C92=""),"",$B92&amp;"|"&amp;$C92)</f>
        <v/>
      </c>
      <c r="F92" s="20"/>
    </row>
    <row r="93" customFormat="false" ht="15" hidden="false" customHeight="false" outlineLevel="0" collapsed="false">
      <c r="A93" s="20"/>
      <c r="B93" s="20"/>
      <c r="C93" s="20"/>
      <c r="D93" s="22"/>
      <c r="E93" s="12" t="str">
        <f aca="false">IF(OR($B93="",$C93=""),"",$B93&amp;"|"&amp;$C93)</f>
        <v/>
      </c>
      <c r="F93" s="20"/>
    </row>
    <row r="94" customFormat="false" ht="15" hidden="false" customHeight="false" outlineLevel="0" collapsed="false">
      <c r="A94" s="20"/>
      <c r="B94" s="20"/>
      <c r="C94" s="20"/>
      <c r="D94" s="22"/>
      <c r="E94" s="12" t="str">
        <f aca="false">IF(OR($B94="",$C94=""),"",$B94&amp;"|"&amp;$C94)</f>
        <v/>
      </c>
      <c r="F94" s="20"/>
    </row>
    <row r="95" customFormat="false" ht="15" hidden="false" customHeight="false" outlineLevel="0" collapsed="false">
      <c r="A95" s="20"/>
      <c r="B95" s="20"/>
      <c r="C95" s="20"/>
      <c r="D95" s="22"/>
      <c r="E95" s="12" t="str">
        <f aca="false">IF(OR($B95="",$C95=""),"",$B95&amp;"|"&amp;$C95)</f>
        <v/>
      </c>
      <c r="F95" s="20"/>
    </row>
    <row r="96" customFormat="false" ht="15" hidden="false" customHeight="false" outlineLevel="0" collapsed="false">
      <c r="A96" s="20"/>
      <c r="B96" s="20"/>
      <c r="C96" s="20"/>
      <c r="D96" s="22"/>
      <c r="E96" s="12" t="str">
        <f aca="false">IF(OR($B96="",$C96=""),"",$B96&amp;"|"&amp;$C96)</f>
        <v/>
      </c>
      <c r="F96" s="20"/>
    </row>
    <row r="97" customFormat="false" ht="15" hidden="false" customHeight="false" outlineLevel="0" collapsed="false">
      <c r="A97" s="20"/>
      <c r="B97" s="20"/>
      <c r="C97" s="20"/>
      <c r="D97" s="22"/>
      <c r="E97" s="12" t="str">
        <f aca="false">IF(OR($B97="",$C97=""),"",$B97&amp;"|"&amp;$C97)</f>
        <v/>
      </c>
      <c r="F97" s="20"/>
    </row>
    <row r="98" customFormat="false" ht="15" hidden="false" customHeight="false" outlineLevel="0" collapsed="false">
      <c r="A98" s="20"/>
      <c r="B98" s="20"/>
      <c r="C98" s="20"/>
      <c r="D98" s="22"/>
      <c r="E98" s="12" t="str">
        <f aca="false">IF(OR($B98="",$C98=""),"",$B98&amp;"|"&amp;$C98)</f>
        <v/>
      </c>
      <c r="F98" s="20"/>
    </row>
    <row r="99" customFormat="false" ht="15" hidden="false" customHeight="false" outlineLevel="0" collapsed="false">
      <c r="A99" s="20"/>
      <c r="B99" s="20"/>
      <c r="C99" s="20"/>
      <c r="D99" s="22"/>
      <c r="E99" s="12" t="str">
        <f aca="false">IF(OR($B99="",$C99=""),"",$B99&amp;"|"&amp;$C99)</f>
        <v/>
      </c>
      <c r="F99" s="20"/>
    </row>
    <row r="100" customFormat="false" ht="15" hidden="false" customHeight="false" outlineLevel="0" collapsed="false">
      <c r="A100" s="20"/>
      <c r="B100" s="20"/>
      <c r="C100" s="20"/>
      <c r="D100" s="22"/>
      <c r="E100" s="12" t="str">
        <f aca="false">IF(OR($B100="",$C100=""),"",$B100&amp;"|"&amp;$C100)</f>
        <v/>
      </c>
      <c r="F100" s="20"/>
    </row>
    <row r="101" customFormat="false" ht="15" hidden="false" customHeight="false" outlineLevel="0" collapsed="false">
      <c r="A101" s="20"/>
      <c r="B101" s="20"/>
      <c r="C101" s="20"/>
      <c r="D101" s="22"/>
      <c r="E101" s="12" t="str">
        <f aca="false">IF(OR($B101="",$C101=""),"",$B101&amp;"|"&amp;$C101)</f>
        <v/>
      </c>
      <c r="F101" s="20"/>
    </row>
    <row r="102" customFormat="false" ht="15" hidden="false" customHeight="false" outlineLevel="0" collapsed="false">
      <c r="A102" s="20"/>
      <c r="B102" s="20"/>
      <c r="C102" s="20"/>
      <c r="D102" s="22"/>
      <c r="E102" s="12" t="str">
        <f aca="false">IF(OR($B102="",$C102=""),"",$B102&amp;"|"&amp;$C102)</f>
        <v/>
      </c>
      <c r="F102" s="20"/>
    </row>
    <row r="103" customFormat="false" ht="15" hidden="false" customHeight="false" outlineLevel="0" collapsed="false">
      <c r="A103" s="20"/>
      <c r="B103" s="20"/>
      <c r="C103" s="20"/>
      <c r="D103" s="22"/>
      <c r="E103" s="12" t="str">
        <f aca="false">IF(OR($B103="",$C103=""),"",$B103&amp;"|"&amp;$C103)</f>
        <v/>
      </c>
      <c r="F103" s="20"/>
    </row>
    <row r="104" customFormat="false" ht="15" hidden="false" customHeight="false" outlineLevel="0" collapsed="false">
      <c r="A104" s="20"/>
      <c r="B104" s="20"/>
      <c r="C104" s="20"/>
      <c r="D104" s="22"/>
      <c r="E104" s="12" t="str">
        <f aca="false">IF(OR($B104="",$C104=""),"",$B104&amp;"|"&amp;$C104)</f>
        <v/>
      </c>
      <c r="F104" s="20"/>
    </row>
    <row r="105" customFormat="false" ht="15" hidden="false" customHeight="false" outlineLevel="0" collapsed="false">
      <c r="A105" s="20"/>
      <c r="B105" s="20"/>
      <c r="C105" s="20"/>
      <c r="D105" s="22"/>
      <c r="E105" s="12" t="str">
        <f aca="false">IF(OR($B105="",$C105=""),"",$B105&amp;"|"&amp;$C105)</f>
        <v/>
      </c>
      <c r="F105" s="20"/>
    </row>
    <row r="106" customFormat="false" ht="15" hidden="false" customHeight="false" outlineLevel="0" collapsed="false">
      <c r="A106" s="20"/>
      <c r="B106" s="20"/>
      <c r="C106" s="20"/>
      <c r="D106" s="22"/>
      <c r="E106" s="12" t="str">
        <f aca="false">IF(OR($B106="",$C106=""),"",$B106&amp;"|"&amp;$C106)</f>
        <v/>
      </c>
      <c r="F106" s="20"/>
    </row>
    <row r="107" customFormat="false" ht="15" hidden="false" customHeight="false" outlineLevel="0" collapsed="false">
      <c r="A107" s="20"/>
      <c r="B107" s="20"/>
      <c r="C107" s="20"/>
      <c r="D107" s="22"/>
      <c r="E107" s="12" t="str">
        <f aca="false">IF(OR($B107="",$C107=""),"",$B107&amp;"|"&amp;$C107)</f>
        <v/>
      </c>
      <c r="F107" s="20"/>
    </row>
    <row r="108" customFormat="false" ht="15" hidden="false" customHeight="false" outlineLevel="0" collapsed="false">
      <c r="A108" s="20"/>
      <c r="B108" s="20"/>
      <c r="C108" s="20"/>
      <c r="D108" s="22"/>
      <c r="E108" s="12" t="str">
        <f aca="false">IF(OR($B108="",$C108=""),"",$B108&amp;"|"&amp;$C108)</f>
        <v/>
      </c>
      <c r="F108" s="20"/>
    </row>
    <row r="109" customFormat="false" ht="15" hidden="false" customHeight="false" outlineLevel="0" collapsed="false">
      <c r="A109" s="20"/>
      <c r="B109" s="20"/>
      <c r="C109" s="20"/>
      <c r="D109" s="22"/>
      <c r="E109" s="12" t="str">
        <f aca="false">IF(OR($B109="",$C109=""),"",$B109&amp;"|"&amp;$C109)</f>
        <v/>
      </c>
      <c r="F109" s="20"/>
    </row>
    <row r="110" customFormat="false" ht="15" hidden="false" customHeight="false" outlineLevel="0" collapsed="false">
      <c r="A110" s="20"/>
      <c r="B110" s="20"/>
      <c r="C110" s="20"/>
      <c r="D110" s="22"/>
      <c r="E110" s="12" t="str">
        <f aca="false">IF(OR($B110="",$C110=""),"",$B110&amp;"|"&amp;$C110)</f>
        <v/>
      </c>
      <c r="F110" s="20"/>
    </row>
    <row r="111" customFormat="false" ht="15" hidden="false" customHeight="false" outlineLevel="0" collapsed="false">
      <c r="A111" s="20"/>
      <c r="B111" s="20"/>
      <c r="C111" s="20"/>
      <c r="D111" s="22"/>
      <c r="E111" s="12" t="str">
        <f aca="false">IF(OR($B111="",$C111=""),"",$B111&amp;"|"&amp;$C111)</f>
        <v/>
      </c>
      <c r="F111" s="20"/>
    </row>
    <row r="112" customFormat="false" ht="15" hidden="false" customHeight="false" outlineLevel="0" collapsed="false">
      <c r="A112" s="20"/>
      <c r="B112" s="20"/>
      <c r="C112" s="20"/>
      <c r="D112" s="22"/>
      <c r="E112" s="12" t="str">
        <f aca="false">IF(OR($B112="",$C112=""),"",$B112&amp;"|"&amp;$C112)</f>
        <v/>
      </c>
      <c r="F112" s="20"/>
    </row>
    <row r="113" customFormat="false" ht="15" hidden="false" customHeight="false" outlineLevel="0" collapsed="false">
      <c r="A113" s="20"/>
      <c r="B113" s="20"/>
      <c r="C113" s="20"/>
      <c r="D113" s="22"/>
      <c r="E113" s="12" t="str">
        <f aca="false">IF(OR($B113="",$C113=""),"",$B113&amp;"|"&amp;$C113)</f>
        <v/>
      </c>
      <c r="F113" s="20"/>
    </row>
    <row r="114" customFormat="false" ht="15" hidden="false" customHeight="false" outlineLevel="0" collapsed="false">
      <c r="A114" s="20"/>
      <c r="B114" s="20"/>
      <c r="C114" s="20"/>
      <c r="D114" s="22"/>
      <c r="E114" s="12" t="str">
        <f aca="false">IF(OR($B114="",$C114=""),"",$B114&amp;"|"&amp;$C114)</f>
        <v/>
      </c>
      <c r="F114" s="20"/>
    </row>
    <row r="115" customFormat="false" ht="15" hidden="false" customHeight="false" outlineLevel="0" collapsed="false">
      <c r="A115" s="20"/>
      <c r="B115" s="20"/>
      <c r="C115" s="20"/>
      <c r="D115" s="22"/>
      <c r="E115" s="12" t="str">
        <f aca="false">IF(OR($B115="",$C115=""),"",$B115&amp;"|"&amp;$C115)</f>
        <v/>
      </c>
      <c r="F115" s="20"/>
    </row>
    <row r="116" customFormat="false" ht="15" hidden="false" customHeight="false" outlineLevel="0" collapsed="false">
      <c r="A116" s="20"/>
      <c r="B116" s="20"/>
      <c r="C116" s="20"/>
      <c r="D116" s="22"/>
      <c r="E116" s="12" t="str">
        <f aca="false">IF(OR($B116="",$C116=""),"",$B116&amp;"|"&amp;$C116)</f>
        <v/>
      </c>
      <c r="F116" s="20"/>
    </row>
    <row r="117" customFormat="false" ht="15" hidden="false" customHeight="false" outlineLevel="0" collapsed="false">
      <c r="A117" s="20"/>
      <c r="B117" s="20"/>
      <c r="C117" s="20"/>
      <c r="D117" s="22"/>
      <c r="E117" s="12" t="str">
        <f aca="false">IF(OR($B117="",$C117=""),"",$B117&amp;"|"&amp;$C117)</f>
        <v/>
      </c>
      <c r="F117" s="20"/>
    </row>
    <row r="118" customFormat="false" ht="15" hidden="false" customHeight="false" outlineLevel="0" collapsed="false">
      <c r="A118" s="20"/>
      <c r="B118" s="20"/>
      <c r="C118" s="20"/>
      <c r="D118" s="22"/>
      <c r="E118" s="12" t="str">
        <f aca="false">IF(OR($B118="",$C118=""),"",$B118&amp;"|"&amp;$C118)</f>
        <v/>
      </c>
      <c r="F118" s="20"/>
    </row>
    <row r="119" customFormat="false" ht="15" hidden="false" customHeight="false" outlineLevel="0" collapsed="false">
      <c r="A119" s="20"/>
      <c r="B119" s="20"/>
      <c r="C119" s="20"/>
      <c r="D119" s="22"/>
      <c r="E119" s="12" t="str">
        <f aca="false">IF(OR($B119="",$C119=""),"",$B119&amp;"|"&amp;$C119)</f>
        <v/>
      </c>
      <c r="F119" s="20"/>
    </row>
    <row r="120" customFormat="false" ht="15" hidden="false" customHeight="false" outlineLevel="0" collapsed="false">
      <c r="A120" s="20"/>
      <c r="B120" s="20"/>
      <c r="C120" s="20"/>
      <c r="D120" s="22"/>
      <c r="E120" s="12" t="str">
        <f aca="false">IF(OR($B120="",$C120=""),"",$B120&amp;"|"&amp;$C120)</f>
        <v/>
      </c>
      <c r="F120" s="20"/>
    </row>
    <row r="121" customFormat="false" ht="15" hidden="false" customHeight="false" outlineLevel="0" collapsed="false">
      <c r="A121" s="20"/>
      <c r="B121" s="20"/>
      <c r="C121" s="20"/>
      <c r="D121" s="22"/>
      <c r="E121" s="12" t="str">
        <f aca="false">IF(OR($B121="",$C121=""),"",$B121&amp;"|"&amp;$C121)</f>
        <v/>
      </c>
      <c r="F121" s="20"/>
    </row>
    <row r="122" customFormat="false" ht="15" hidden="false" customHeight="false" outlineLevel="0" collapsed="false">
      <c r="A122" s="20"/>
      <c r="B122" s="20"/>
      <c r="C122" s="20"/>
      <c r="D122" s="22"/>
      <c r="E122" s="12" t="str">
        <f aca="false">IF(OR($B122="",$C122=""),"",$B122&amp;"|"&amp;$C122)</f>
        <v/>
      </c>
      <c r="F122" s="20"/>
    </row>
    <row r="123" customFormat="false" ht="15" hidden="false" customHeight="false" outlineLevel="0" collapsed="false">
      <c r="A123" s="20"/>
      <c r="B123" s="20"/>
      <c r="C123" s="20"/>
      <c r="D123" s="22"/>
      <c r="E123" s="12" t="str">
        <f aca="false">IF(OR($B123="",$C123=""),"",$B123&amp;"|"&amp;$C123)</f>
        <v/>
      </c>
      <c r="F123" s="20"/>
    </row>
    <row r="124" customFormat="false" ht="15" hidden="false" customHeight="false" outlineLevel="0" collapsed="false">
      <c r="A124" s="20"/>
      <c r="B124" s="20"/>
      <c r="C124" s="20"/>
      <c r="D124" s="22"/>
      <c r="E124" s="12" t="str">
        <f aca="false">IF(OR($B124="",$C124=""),"",$B124&amp;"|"&amp;$C124)</f>
        <v/>
      </c>
      <c r="F124" s="20"/>
    </row>
    <row r="125" customFormat="false" ht="15" hidden="false" customHeight="false" outlineLevel="0" collapsed="false">
      <c r="A125" s="20"/>
      <c r="B125" s="20"/>
      <c r="C125" s="20"/>
      <c r="D125" s="22"/>
      <c r="E125" s="12" t="str">
        <f aca="false">IF(OR($B125="",$C125=""),"",$B125&amp;"|"&amp;$C125)</f>
        <v/>
      </c>
      <c r="F125" s="20"/>
    </row>
    <row r="126" customFormat="false" ht="15" hidden="false" customHeight="false" outlineLevel="0" collapsed="false">
      <c r="A126" s="20"/>
      <c r="B126" s="20"/>
      <c r="C126" s="20"/>
      <c r="D126" s="22"/>
      <c r="E126" s="12" t="str">
        <f aca="false">IF(OR($B126="",$C126=""),"",$B126&amp;"|"&amp;$C126)</f>
        <v/>
      </c>
      <c r="F126" s="20"/>
    </row>
    <row r="127" customFormat="false" ht="15" hidden="false" customHeight="false" outlineLevel="0" collapsed="false">
      <c r="A127" s="20"/>
      <c r="B127" s="20"/>
      <c r="C127" s="20"/>
      <c r="D127" s="22"/>
      <c r="E127" s="12" t="str">
        <f aca="false">IF(OR($B127="",$C127=""),"",$B127&amp;"|"&amp;$C127)</f>
        <v/>
      </c>
      <c r="F127" s="20"/>
    </row>
    <row r="128" customFormat="false" ht="15" hidden="false" customHeight="false" outlineLevel="0" collapsed="false">
      <c r="A128" s="20"/>
      <c r="B128" s="20"/>
      <c r="C128" s="20"/>
      <c r="D128" s="22"/>
      <c r="E128" s="12" t="str">
        <f aca="false">IF(OR($B128="",$C128=""),"",$B128&amp;"|"&amp;$C128)</f>
        <v/>
      </c>
      <c r="F128" s="20"/>
    </row>
    <row r="129" customFormat="false" ht="15" hidden="false" customHeight="false" outlineLevel="0" collapsed="false">
      <c r="A129" s="20"/>
      <c r="B129" s="20"/>
      <c r="C129" s="20"/>
      <c r="D129" s="22"/>
      <c r="E129" s="12" t="str">
        <f aca="false">IF(OR($B129="",$C129=""),"",$B129&amp;"|"&amp;$C129)</f>
        <v/>
      </c>
      <c r="F129" s="20"/>
    </row>
    <row r="130" customFormat="false" ht="15" hidden="false" customHeight="false" outlineLevel="0" collapsed="false">
      <c r="A130" s="20"/>
      <c r="B130" s="20"/>
      <c r="C130" s="20"/>
      <c r="D130" s="22"/>
      <c r="E130" s="12" t="str">
        <f aca="false">IF(OR($B130="",$C130=""),"",$B130&amp;"|"&amp;$C130)</f>
        <v/>
      </c>
      <c r="F130" s="20"/>
    </row>
    <row r="131" customFormat="false" ht="15" hidden="false" customHeight="false" outlineLevel="0" collapsed="false">
      <c r="A131" s="20"/>
      <c r="B131" s="20"/>
      <c r="C131" s="20"/>
      <c r="D131" s="22"/>
      <c r="E131" s="12" t="str">
        <f aca="false">IF(OR($B131="",$C131=""),"",$B131&amp;"|"&amp;$C131)</f>
        <v/>
      </c>
      <c r="F131" s="20"/>
    </row>
    <row r="132" customFormat="false" ht="15" hidden="false" customHeight="false" outlineLevel="0" collapsed="false">
      <c r="A132" s="20"/>
      <c r="B132" s="20"/>
      <c r="C132" s="20"/>
      <c r="D132" s="22"/>
      <c r="E132" s="12" t="str">
        <f aca="false">IF(OR($B132="",$C132=""),"",$B132&amp;"|"&amp;$C132)</f>
        <v/>
      </c>
      <c r="F132" s="20"/>
    </row>
    <row r="133" customFormat="false" ht="15" hidden="false" customHeight="false" outlineLevel="0" collapsed="false">
      <c r="A133" s="20"/>
      <c r="B133" s="20"/>
      <c r="C133" s="20"/>
      <c r="D133" s="22"/>
      <c r="E133" s="12" t="str">
        <f aca="false">IF(OR($B133="",$C133=""),"",$B133&amp;"|"&amp;$C133)</f>
        <v/>
      </c>
      <c r="F133" s="20"/>
    </row>
    <row r="134" customFormat="false" ht="15" hidden="false" customHeight="false" outlineLevel="0" collapsed="false">
      <c r="A134" s="20"/>
      <c r="B134" s="20"/>
      <c r="C134" s="20"/>
      <c r="D134" s="22"/>
      <c r="E134" s="12" t="str">
        <f aca="false">IF(OR($B134="",$C134=""),"",$B134&amp;"|"&amp;$C134)</f>
        <v/>
      </c>
      <c r="F134" s="20"/>
    </row>
    <row r="135" customFormat="false" ht="15" hidden="false" customHeight="false" outlineLevel="0" collapsed="false">
      <c r="A135" s="20"/>
      <c r="B135" s="20"/>
      <c r="C135" s="20"/>
      <c r="D135" s="22"/>
      <c r="E135" s="12" t="str">
        <f aca="false">IF(OR($B135="",$C135=""),"",$B135&amp;"|"&amp;$C135)</f>
        <v/>
      </c>
      <c r="F135" s="20"/>
    </row>
    <row r="136" customFormat="false" ht="15" hidden="false" customHeight="false" outlineLevel="0" collapsed="false">
      <c r="A136" s="20"/>
      <c r="B136" s="20"/>
      <c r="C136" s="20"/>
      <c r="D136" s="22"/>
      <c r="E136" s="12" t="str">
        <f aca="false">IF(OR($B136="",$C136=""),"",$B136&amp;"|"&amp;$C136)</f>
        <v/>
      </c>
      <c r="F136" s="20"/>
    </row>
    <row r="137" customFormat="false" ht="15" hidden="false" customHeight="false" outlineLevel="0" collapsed="false">
      <c r="A137" s="20"/>
      <c r="B137" s="20"/>
      <c r="C137" s="20"/>
      <c r="D137" s="22"/>
      <c r="E137" s="12" t="str">
        <f aca="false">IF(OR($B137="",$C137=""),"",$B137&amp;"|"&amp;$C137)</f>
        <v/>
      </c>
      <c r="F137" s="20"/>
    </row>
    <row r="138" customFormat="false" ht="15" hidden="false" customHeight="false" outlineLevel="0" collapsed="false">
      <c r="A138" s="20"/>
      <c r="B138" s="20"/>
      <c r="C138" s="20"/>
      <c r="D138" s="22"/>
      <c r="E138" s="12" t="str">
        <f aca="false">IF(OR($B138="",$C138=""),"",$B138&amp;"|"&amp;$C138)</f>
        <v/>
      </c>
      <c r="F138" s="20"/>
    </row>
    <row r="139" customFormat="false" ht="15" hidden="false" customHeight="false" outlineLevel="0" collapsed="false">
      <c r="A139" s="20"/>
      <c r="B139" s="20"/>
      <c r="C139" s="20"/>
      <c r="D139" s="22"/>
      <c r="E139" s="12" t="str">
        <f aca="false">IF(OR($B139="",$C139=""),"",$B139&amp;"|"&amp;$C139)</f>
        <v/>
      </c>
      <c r="F139" s="20"/>
    </row>
    <row r="140" customFormat="false" ht="15" hidden="false" customHeight="false" outlineLevel="0" collapsed="false">
      <c r="A140" s="20"/>
      <c r="B140" s="20"/>
      <c r="C140" s="20"/>
      <c r="D140" s="22"/>
      <c r="E140" s="12" t="str">
        <f aca="false">IF(OR($B140="",$C140=""),"",$B140&amp;"|"&amp;$C140)</f>
        <v/>
      </c>
      <c r="F140" s="20"/>
    </row>
    <row r="141" customFormat="false" ht="15" hidden="false" customHeight="false" outlineLevel="0" collapsed="false">
      <c r="A141" s="20"/>
      <c r="B141" s="20"/>
      <c r="C141" s="20"/>
      <c r="D141" s="22"/>
      <c r="E141" s="12" t="str">
        <f aca="false">IF(OR($B141="",$C141=""),"",$B141&amp;"|"&amp;$C141)</f>
        <v/>
      </c>
      <c r="F141" s="20"/>
    </row>
    <row r="142" customFormat="false" ht="15" hidden="false" customHeight="false" outlineLevel="0" collapsed="false">
      <c r="A142" s="20"/>
      <c r="B142" s="20"/>
      <c r="C142" s="20"/>
      <c r="D142" s="22"/>
      <c r="E142" s="12" t="str">
        <f aca="false">IF(OR($B142="",$C142=""),"",$B142&amp;"|"&amp;$C142)</f>
        <v/>
      </c>
      <c r="F142" s="20"/>
    </row>
    <row r="143" customFormat="false" ht="15" hidden="false" customHeight="false" outlineLevel="0" collapsed="false">
      <c r="A143" s="20"/>
      <c r="B143" s="20"/>
      <c r="C143" s="20"/>
      <c r="D143" s="22"/>
      <c r="E143" s="12" t="str">
        <f aca="false">IF(OR($B143="",$C143=""),"",$B143&amp;"|"&amp;$C143)</f>
        <v/>
      </c>
      <c r="F143" s="20"/>
    </row>
    <row r="144" customFormat="false" ht="15" hidden="false" customHeight="false" outlineLevel="0" collapsed="false">
      <c r="A144" s="20"/>
      <c r="B144" s="20"/>
      <c r="C144" s="20"/>
      <c r="D144" s="22"/>
      <c r="E144" s="12" t="str">
        <f aca="false">IF(OR($B144="",$C144=""),"",$B144&amp;"|"&amp;$C144)</f>
        <v/>
      </c>
      <c r="F144" s="20"/>
    </row>
    <row r="145" customFormat="false" ht="15" hidden="false" customHeight="false" outlineLevel="0" collapsed="false">
      <c r="A145" s="20"/>
      <c r="B145" s="20"/>
      <c r="C145" s="20"/>
      <c r="D145" s="22"/>
      <c r="E145" s="12" t="str">
        <f aca="false">IF(OR($B145="",$C145=""),"",$B145&amp;"|"&amp;$C145)</f>
        <v/>
      </c>
      <c r="F145" s="20"/>
    </row>
    <row r="146" customFormat="false" ht="15" hidden="false" customHeight="false" outlineLevel="0" collapsed="false">
      <c r="A146" s="20"/>
      <c r="B146" s="20"/>
      <c r="C146" s="20"/>
      <c r="D146" s="22"/>
      <c r="E146" s="12" t="str">
        <f aca="false">IF(OR($B146="",$C146=""),"",$B146&amp;"|"&amp;$C146)</f>
        <v/>
      </c>
      <c r="F146" s="20"/>
    </row>
    <row r="147" customFormat="false" ht="15" hidden="false" customHeight="false" outlineLevel="0" collapsed="false">
      <c r="A147" s="20"/>
      <c r="B147" s="20"/>
      <c r="C147" s="20"/>
      <c r="D147" s="22"/>
      <c r="E147" s="12" t="str">
        <f aca="false">IF(OR($B147="",$C147=""),"",$B147&amp;"|"&amp;$C147)</f>
        <v/>
      </c>
      <c r="F147" s="20"/>
    </row>
    <row r="148" customFormat="false" ht="15" hidden="false" customHeight="false" outlineLevel="0" collapsed="false">
      <c r="A148" s="20"/>
      <c r="B148" s="20"/>
      <c r="C148" s="20"/>
      <c r="D148" s="22"/>
      <c r="E148" s="12" t="str">
        <f aca="false">IF(OR($B148="",$C148=""),"",$B148&amp;"|"&amp;$C148)</f>
        <v/>
      </c>
      <c r="F148" s="20"/>
    </row>
    <row r="149" customFormat="false" ht="15" hidden="false" customHeight="false" outlineLevel="0" collapsed="false">
      <c r="A149" s="20"/>
      <c r="B149" s="20"/>
      <c r="C149" s="20"/>
      <c r="D149" s="22"/>
      <c r="E149" s="12" t="str">
        <f aca="false">IF(OR($B149="",$C149=""),"",$B149&amp;"|"&amp;$C149)</f>
        <v/>
      </c>
      <c r="F149" s="20"/>
    </row>
    <row r="150" customFormat="false" ht="15" hidden="false" customHeight="false" outlineLevel="0" collapsed="false">
      <c r="A150" s="20"/>
      <c r="B150" s="20"/>
      <c r="C150" s="20"/>
      <c r="D150" s="22"/>
      <c r="E150" s="12" t="str">
        <f aca="false">IF(OR($B150="",$C150=""),"",$B150&amp;"|"&amp;$C150)</f>
        <v/>
      </c>
      <c r="F150" s="20"/>
    </row>
    <row r="151" customFormat="false" ht="15" hidden="false" customHeight="false" outlineLevel="0" collapsed="false">
      <c r="A151" s="20"/>
      <c r="B151" s="20"/>
      <c r="C151" s="20"/>
      <c r="D151" s="22"/>
      <c r="E151" s="12" t="str">
        <f aca="false">IF(OR($B151="",$C151=""),"",$B151&amp;"|"&amp;$C151)</f>
        <v/>
      </c>
      <c r="F151" s="20"/>
    </row>
    <row r="152" customFormat="false" ht="15" hidden="false" customHeight="false" outlineLevel="0" collapsed="false">
      <c r="A152" s="20"/>
      <c r="B152" s="20"/>
      <c r="C152" s="20"/>
      <c r="D152" s="22"/>
      <c r="E152" s="12" t="str">
        <f aca="false">IF(OR($B152="",$C152=""),"",$B152&amp;"|"&amp;$C152)</f>
        <v/>
      </c>
      <c r="F152" s="20"/>
    </row>
    <row r="153" customFormat="false" ht="15" hidden="false" customHeight="false" outlineLevel="0" collapsed="false">
      <c r="A153" s="20"/>
      <c r="B153" s="20"/>
      <c r="C153" s="20"/>
      <c r="D153" s="22"/>
      <c r="E153" s="12" t="str">
        <f aca="false">IF(OR($B153="",$C153=""),"",$B153&amp;"|"&amp;$C153)</f>
        <v/>
      </c>
      <c r="F153" s="20"/>
    </row>
    <row r="154" customFormat="false" ht="15" hidden="false" customHeight="false" outlineLevel="0" collapsed="false">
      <c r="A154" s="20"/>
      <c r="B154" s="20"/>
      <c r="C154" s="20"/>
      <c r="D154" s="22"/>
      <c r="E154" s="12" t="str">
        <f aca="false">IF(OR($B154="",$C154=""),"",$B154&amp;"|"&amp;$C154)</f>
        <v/>
      </c>
      <c r="F154" s="20"/>
    </row>
    <row r="155" customFormat="false" ht="15" hidden="false" customHeight="false" outlineLevel="0" collapsed="false">
      <c r="A155" s="20"/>
      <c r="B155" s="20"/>
      <c r="C155" s="20"/>
      <c r="D155" s="22"/>
      <c r="E155" s="12" t="str">
        <f aca="false">IF(OR($B155="",$C155=""),"",$B155&amp;"|"&amp;$C155)</f>
        <v/>
      </c>
      <c r="F155" s="20"/>
    </row>
    <row r="156" customFormat="false" ht="15" hidden="false" customHeight="false" outlineLevel="0" collapsed="false">
      <c r="A156" s="20"/>
      <c r="B156" s="20"/>
      <c r="C156" s="20"/>
      <c r="D156" s="22"/>
      <c r="E156" s="12" t="str">
        <f aca="false">IF(OR($B156="",$C156=""),"",$B156&amp;"|"&amp;$C156)</f>
        <v/>
      </c>
      <c r="F156" s="20"/>
    </row>
    <row r="157" customFormat="false" ht="15" hidden="false" customHeight="false" outlineLevel="0" collapsed="false">
      <c r="A157" s="20"/>
      <c r="B157" s="20"/>
      <c r="C157" s="20"/>
      <c r="D157" s="22"/>
      <c r="E157" s="12" t="str">
        <f aca="false">IF(OR($B157="",$C157=""),"",$B157&amp;"|"&amp;$C157)</f>
        <v/>
      </c>
      <c r="F157" s="20"/>
    </row>
    <row r="158" customFormat="false" ht="15" hidden="false" customHeight="false" outlineLevel="0" collapsed="false">
      <c r="A158" s="20"/>
      <c r="B158" s="20"/>
      <c r="C158" s="20"/>
      <c r="D158" s="22"/>
      <c r="E158" s="12" t="str">
        <f aca="false">IF(OR($B158="",$C158=""),"",$B158&amp;"|"&amp;$C158)</f>
        <v/>
      </c>
      <c r="F158" s="20"/>
    </row>
    <row r="159" customFormat="false" ht="15" hidden="false" customHeight="false" outlineLevel="0" collapsed="false">
      <c r="A159" s="20"/>
      <c r="B159" s="20"/>
      <c r="C159" s="20"/>
      <c r="D159" s="22"/>
      <c r="E159" s="12" t="str">
        <f aca="false">IF(OR($B159="",$C159=""),"",$B159&amp;"|"&amp;$C159)</f>
        <v/>
      </c>
      <c r="F159" s="20"/>
    </row>
    <row r="160" customFormat="false" ht="15" hidden="false" customHeight="false" outlineLevel="0" collapsed="false">
      <c r="A160" s="20"/>
      <c r="B160" s="20"/>
      <c r="C160" s="20"/>
      <c r="D160" s="22"/>
      <c r="E160" s="12" t="str">
        <f aca="false">IF(OR($B160="",$C160=""),"",$B160&amp;"|"&amp;$C160)</f>
        <v/>
      </c>
      <c r="F160" s="20"/>
    </row>
    <row r="161" customFormat="false" ht="15" hidden="false" customHeight="false" outlineLevel="0" collapsed="false">
      <c r="A161" s="20"/>
      <c r="B161" s="20"/>
      <c r="C161" s="20"/>
      <c r="D161" s="22"/>
      <c r="E161" s="12" t="str">
        <f aca="false">IF(OR($B161="",$C161=""),"",$B161&amp;"|"&amp;$C161)</f>
        <v/>
      </c>
      <c r="F161" s="20"/>
    </row>
    <row r="162" customFormat="false" ht="15" hidden="false" customHeight="false" outlineLevel="0" collapsed="false">
      <c r="A162" s="20"/>
      <c r="B162" s="20"/>
      <c r="C162" s="20"/>
      <c r="D162" s="22"/>
      <c r="E162" s="12" t="str">
        <f aca="false">IF(OR($B162="",$C162=""),"",$B162&amp;"|"&amp;$C162)</f>
        <v/>
      </c>
      <c r="F162" s="20"/>
    </row>
    <row r="163" customFormat="false" ht="15" hidden="false" customHeight="false" outlineLevel="0" collapsed="false">
      <c r="A163" s="20"/>
      <c r="B163" s="20"/>
      <c r="C163" s="20"/>
      <c r="D163" s="22"/>
      <c r="E163" s="12" t="str">
        <f aca="false">IF(OR($B163="",$C163=""),"",$B163&amp;"|"&amp;$C163)</f>
        <v/>
      </c>
      <c r="F163" s="20"/>
    </row>
    <row r="164" customFormat="false" ht="15" hidden="false" customHeight="false" outlineLevel="0" collapsed="false">
      <c r="A164" s="20"/>
      <c r="B164" s="20"/>
      <c r="C164" s="20"/>
      <c r="D164" s="22"/>
      <c r="E164" s="12" t="str">
        <f aca="false">IF(OR($B164="",$C164=""),"",$B164&amp;"|"&amp;$C164)</f>
        <v/>
      </c>
      <c r="F164" s="20"/>
    </row>
    <row r="165" customFormat="false" ht="15" hidden="false" customHeight="false" outlineLevel="0" collapsed="false">
      <c r="A165" s="20"/>
      <c r="B165" s="20"/>
      <c r="C165" s="20"/>
      <c r="D165" s="22"/>
      <c r="E165" s="12" t="str">
        <f aca="false">IF(OR($B165="",$C165=""),"",$B165&amp;"|"&amp;$C165)</f>
        <v/>
      </c>
      <c r="F165" s="20"/>
    </row>
    <row r="166" customFormat="false" ht="15" hidden="false" customHeight="false" outlineLevel="0" collapsed="false">
      <c r="A166" s="20"/>
      <c r="B166" s="20"/>
      <c r="C166" s="20"/>
      <c r="D166" s="22"/>
      <c r="E166" s="12" t="str">
        <f aca="false">IF(OR($B166="",$C166=""),"",$B166&amp;"|"&amp;$C166)</f>
        <v/>
      </c>
      <c r="F166" s="20"/>
    </row>
    <row r="167" customFormat="false" ht="15" hidden="false" customHeight="false" outlineLevel="0" collapsed="false">
      <c r="A167" s="20"/>
      <c r="B167" s="20"/>
      <c r="C167" s="20"/>
      <c r="D167" s="22"/>
      <c r="E167" s="12" t="str">
        <f aca="false">IF(OR($B167="",$C167=""),"",$B167&amp;"|"&amp;$C167)</f>
        <v/>
      </c>
      <c r="F167" s="20"/>
    </row>
    <row r="168" customFormat="false" ht="15" hidden="false" customHeight="false" outlineLevel="0" collapsed="false">
      <c r="A168" s="20"/>
      <c r="B168" s="20"/>
      <c r="C168" s="20"/>
      <c r="D168" s="22"/>
      <c r="E168" s="12" t="str">
        <f aca="false">IF(OR($B168="",$C168=""),"",$B168&amp;"|"&amp;$C168)</f>
        <v/>
      </c>
      <c r="F168" s="20"/>
    </row>
    <row r="169" customFormat="false" ht="15" hidden="false" customHeight="false" outlineLevel="0" collapsed="false">
      <c r="A169" s="20"/>
      <c r="B169" s="20"/>
      <c r="C169" s="20"/>
      <c r="D169" s="22"/>
      <c r="E169" s="12" t="str">
        <f aca="false">IF(OR($B169="",$C169=""),"",$B169&amp;"|"&amp;$C169)</f>
        <v/>
      </c>
      <c r="F169" s="20"/>
    </row>
    <row r="170" customFormat="false" ht="15" hidden="false" customHeight="false" outlineLevel="0" collapsed="false">
      <c r="A170" s="20"/>
      <c r="B170" s="20"/>
      <c r="C170" s="20"/>
      <c r="D170" s="22"/>
      <c r="E170" s="12" t="str">
        <f aca="false">IF(OR($B170="",$C170=""),"",$B170&amp;"|"&amp;$C170)</f>
        <v/>
      </c>
      <c r="F170" s="20"/>
    </row>
    <row r="171" customFormat="false" ht="15" hidden="false" customHeight="false" outlineLevel="0" collapsed="false">
      <c r="A171" s="20"/>
      <c r="B171" s="20"/>
      <c r="C171" s="20"/>
      <c r="D171" s="22"/>
      <c r="E171" s="12" t="str">
        <f aca="false">IF(OR($B171="",$C171=""),"",$B171&amp;"|"&amp;$C171)</f>
        <v/>
      </c>
      <c r="F171" s="20"/>
    </row>
    <row r="172" customFormat="false" ht="15" hidden="false" customHeight="false" outlineLevel="0" collapsed="false">
      <c r="A172" s="20"/>
      <c r="B172" s="20"/>
      <c r="C172" s="20"/>
      <c r="D172" s="22"/>
      <c r="E172" s="12" t="str">
        <f aca="false">IF(OR($B172="",$C172=""),"",$B172&amp;"|"&amp;$C172)</f>
        <v/>
      </c>
      <c r="F172" s="20"/>
    </row>
    <row r="173" customFormat="false" ht="15" hidden="false" customHeight="false" outlineLevel="0" collapsed="false">
      <c r="A173" s="20"/>
      <c r="B173" s="20"/>
      <c r="C173" s="20"/>
      <c r="D173" s="22"/>
      <c r="E173" s="12" t="str">
        <f aca="false">IF(OR($B173="",$C173=""),"",$B173&amp;"|"&amp;$C173)</f>
        <v/>
      </c>
      <c r="F173" s="20"/>
    </row>
    <row r="174" customFormat="false" ht="15" hidden="false" customHeight="false" outlineLevel="0" collapsed="false">
      <c r="A174" s="20"/>
      <c r="B174" s="20"/>
      <c r="C174" s="20"/>
      <c r="D174" s="22"/>
      <c r="E174" s="12" t="str">
        <f aca="false">IF(OR($B174="",$C174=""),"",$B174&amp;"|"&amp;$C174)</f>
        <v/>
      </c>
      <c r="F174" s="20"/>
    </row>
    <row r="175" customFormat="false" ht="15" hidden="false" customHeight="false" outlineLevel="0" collapsed="false">
      <c r="A175" s="20"/>
      <c r="B175" s="20"/>
      <c r="C175" s="20"/>
      <c r="D175" s="22"/>
      <c r="E175" s="12" t="str">
        <f aca="false">IF(OR($B175="",$C175=""),"",$B175&amp;"|"&amp;$C175)</f>
        <v/>
      </c>
      <c r="F175" s="20"/>
    </row>
    <row r="176" customFormat="false" ht="15" hidden="false" customHeight="false" outlineLevel="0" collapsed="false">
      <c r="A176" s="20"/>
      <c r="B176" s="20"/>
      <c r="C176" s="20"/>
      <c r="D176" s="22"/>
      <c r="E176" s="12" t="str">
        <f aca="false">IF(OR($B176="",$C176=""),"",$B176&amp;"|"&amp;$C176)</f>
        <v/>
      </c>
      <c r="F176" s="20"/>
    </row>
    <row r="177" customFormat="false" ht="15" hidden="false" customHeight="false" outlineLevel="0" collapsed="false">
      <c r="A177" s="20"/>
      <c r="B177" s="20"/>
      <c r="C177" s="20"/>
      <c r="D177" s="22"/>
      <c r="E177" s="12" t="str">
        <f aca="false">IF(OR($B177="",$C177=""),"",$B177&amp;"|"&amp;$C177)</f>
        <v/>
      </c>
      <c r="F177" s="20"/>
    </row>
    <row r="178" customFormat="false" ht="15" hidden="false" customHeight="false" outlineLevel="0" collapsed="false">
      <c r="A178" s="20"/>
      <c r="B178" s="20"/>
      <c r="C178" s="20"/>
      <c r="D178" s="22"/>
      <c r="E178" s="12" t="str">
        <f aca="false">IF(OR($B178="",$C178=""),"",$B178&amp;"|"&amp;$C178)</f>
        <v/>
      </c>
      <c r="F178" s="20"/>
    </row>
    <row r="179" customFormat="false" ht="15" hidden="false" customHeight="false" outlineLevel="0" collapsed="false">
      <c r="A179" s="20"/>
      <c r="B179" s="20"/>
      <c r="C179" s="20"/>
      <c r="D179" s="22"/>
      <c r="E179" s="12" t="str">
        <f aca="false">IF(OR($B179="",$C179=""),"",$B179&amp;"|"&amp;$C179)</f>
        <v/>
      </c>
      <c r="F179" s="20"/>
    </row>
    <row r="180" customFormat="false" ht="15" hidden="false" customHeight="false" outlineLevel="0" collapsed="false">
      <c r="A180" s="20"/>
      <c r="B180" s="20"/>
      <c r="C180" s="20"/>
      <c r="D180" s="22"/>
      <c r="E180" s="12" t="str">
        <f aca="false">IF(OR($B180="",$C180=""),"",$B180&amp;"|"&amp;$C180)</f>
        <v/>
      </c>
      <c r="F180" s="20"/>
    </row>
    <row r="181" customFormat="false" ht="15" hidden="false" customHeight="false" outlineLevel="0" collapsed="false">
      <c r="A181" s="20"/>
      <c r="B181" s="20"/>
      <c r="C181" s="20"/>
      <c r="D181" s="22"/>
      <c r="E181" s="12" t="str">
        <f aca="false">IF(OR($B181="",$C181=""),"",$B181&amp;"|"&amp;$C181)</f>
        <v/>
      </c>
      <c r="F181" s="20"/>
    </row>
    <row r="182" customFormat="false" ht="15" hidden="false" customHeight="false" outlineLevel="0" collapsed="false">
      <c r="A182" s="20"/>
      <c r="B182" s="20"/>
      <c r="C182" s="20"/>
      <c r="D182" s="22"/>
      <c r="E182" s="12" t="str">
        <f aca="false">IF(OR($B182="",$C182=""),"",$B182&amp;"|"&amp;$C182)</f>
        <v/>
      </c>
      <c r="F182" s="20"/>
    </row>
    <row r="183" customFormat="false" ht="15" hidden="false" customHeight="false" outlineLevel="0" collapsed="false">
      <c r="A183" s="20"/>
      <c r="B183" s="20"/>
      <c r="C183" s="20"/>
      <c r="D183" s="22"/>
      <c r="E183" s="12" t="str">
        <f aca="false">IF(OR($B183="",$C183=""),"",$B183&amp;"|"&amp;$C183)</f>
        <v/>
      </c>
      <c r="F183" s="20"/>
    </row>
    <row r="184" customFormat="false" ht="15" hidden="false" customHeight="false" outlineLevel="0" collapsed="false">
      <c r="A184" s="20"/>
      <c r="B184" s="20"/>
      <c r="C184" s="20"/>
      <c r="D184" s="22"/>
      <c r="E184" s="12" t="str">
        <f aca="false">IF(OR($B184="",$C184=""),"",$B184&amp;"|"&amp;$C184)</f>
        <v/>
      </c>
      <c r="F184" s="20"/>
    </row>
    <row r="185" customFormat="false" ht="15" hidden="false" customHeight="false" outlineLevel="0" collapsed="false">
      <c r="A185" s="20"/>
      <c r="B185" s="20"/>
      <c r="C185" s="20"/>
      <c r="D185" s="22"/>
      <c r="E185" s="12" t="str">
        <f aca="false">IF(OR($B185="",$C185=""),"",$B185&amp;"|"&amp;$C185)</f>
        <v/>
      </c>
      <c r="F185" s="20"/>
    </row>
    <row r="186" customFormat="false" ht="15" hidden="false" customHeight="false" outlineLevel="0" collapsed="false">
      <c r="A186" s="20"/>
      <c r="B186" s="20"/>
      <c r="C186" s="20"/>
      <c r="D186" s="22"/>
      <c r="E186" s="12" t="str">
        <f aca="false">IF(OR($B186="",$C186=""),"",$B186&amp;"|"&amp;$C186)</f>
        <v/>
      </c>
      <c r="F186" s="20"/>
    </row>
    <row r="187" customFormat="false" ht="15" hidden="false" customHeight="false" outlineLevel="0" collapsed="false">
      <c r="A187" s="20"/>
      <c r="B187" s="20"/>
      <c r="C187" s="20"/>
      <c r="D187" s="22"/>
      <c r="E187" s="12" t="str">
        <f aca="false">IF(OR($B187="",$C187=""),"",$B187&amp;"|"&amp;$C187)</f>
        <v/>
      </c>
      <c r="F187" s="20"/>
    </row>
    <row r="188" customFormat="false" ht="15" hidden="false" customHeight="false" outlineLevel="0" collapsed="false">
      <c r="A188" s="20"/>
      <c r="B188" s="20"/>
      <c r="C188" s="20"/>
      <c r="D188" s="22"/>
      <c r="E188" s="12" t="str">
        <f aca="false">IF(OR($B188="",$C188=""),"",$B188&amp;"|"&amp;$C188)</f>
        <v/>
      </c>
      <c r="F188" s="20"/>
    </row>
    <row r="189" customFormat="false" ht="15" hidden="false" customHeight="false" outlineLevel="0" collapsed="false">
      <c r="A189" s="20"/>
      <c r="B189" s="20"/>
      <c r="C189" s="20"/>
      <c r="D189" s="22"/>
      <c r="E189" s="12" t="str">
        <f aca="false">IF(OR($B189="",$C189=""),"",$B189&amp;"|"&amp;$C189)</f>
        <v/>
      </c>
      <c r="F189" s="20"/>
    </row>
    <row r="190" customFormat="false" ht="15" hidden="false" customHeight="false" outlineLevel="0" collapsed="false">
      <c r="A190" s="20"/>
      <c r="B190" s="20"/>
      <c r="C190" s="20"/>
      <c r="D190" s="22"/>
      <c r="E190" s="12" t="str">
        <f aca="false">IF(OR($B190="",$C190=""),"",$B190&amp;"|"&amp;$C190)</f>
        <v/>
      </c>
      <c r="F190" s="20"/>
    </row>
    <row r="191" customFormat="false" ht="15" hidden="false" customHeight="false" outlineLevel="0" collapsed="false">
      <c r="A191" s="20"/>
      <c r="B191" s="20"/>
      <c r="C191" s="20"/>
      <c r="D191" s="22"/>
      <c r="E191" s="12" t="str">
        <f aca="false">IF(OR($B191="",$C191=""),"",$B191&amp;"|"&amp;$C191)</f>
        <v/>
      </c>
      <c r="F191" s="20"/>
    </row>
    <row r="192" customFormat="false" ht="15" hidden="false" customHeight="false" outlineLevel="0" collapsed="false">
      <c r="A192" s="20"/>
      <c r="B192" s="20"/>
      <c r="C192" s="20"/>
      <c r="D192" s="22"/>
      <c r="E192" s="12" t="str">
        <f aca="false">IF(OR($B192="",$C192=""),"",$B192&amp;"|"&amp;$C192)</f>
        <v/>
      </c>
      <c r="F192" s="20"/>
    </row>
    <row r="193" customFormat="false" ht="15" hidden="false" customHeight="false" outlineLevel="0" collapsed="false">
      <c r="A193" s="20"/>
      <c r="B193" s="20"/>
      <c r="C193" s="20"/>
      <c r="D193" s="22"/>
      <c r="E193" s="12" t="str">
        <f aca="false">IF(OR($B193="",$C193=""),"",$B193&amp;"|"&amp;$C193)</f>
        <v/>
      </c>
      <c r="F193" s="20"/>
    </row>
    <row r="194" customFormat="false" ht="15" hidden="false" customHeight="false" outlineLevel="0" collapsed="false">
      <c r="A194" s="20"/>
      <c r="B194" s="20"/>
      <c r="C194" s="20"/>
      <c r="D194" s="22"/>
      <c r="E194" s="12" t="str">
        <f aca="false">IF(OR($B194="",$C194=""),"",$B194&amp;"|"&amp;$C194)</f>
        <v/>
      </c>
      <c r="F194" s="20"/>
    </row>
    <row r="195" customFormat="false" ht="15" hidden="false" customHeight="false" outlineLevel="0" collapsed="false">
      <c r="A195" s="20"/>
      <c r="B195" s="20"/>
      <c r="C195" s="20"/>
      <c r="D195" s="22"/>
      <c r="E195" s="12" t="str">
        <f aca="false">IF(OR($B195="",$C195=""),"",$B195&amp;"|"&amp;$C195)</f>
        <v/>
      </c>
      <c r="F195" s="20"/>
    </row>
    <row r="196" customFormat="false" ht="15" hidden="false" customHeight="false" outlineLevel="0" collapsed="false">
      <c r="A196" s="20"/>
      <c r="B196" s="20"/>
      <c r="C196" s="20"/>
      <c r="D196" s="22"/>
      <c r="E196" s="12" t="str">
        <f aca="false">IF(OR($B196="",$C196=""),"",$B196&amp;"|"&amp;$C196)</f>
        <v/>
      </c>
      <c r="F196" s="20"/>
    </row>
    <row r="197" customFormat="false" ht="15" hidden="false" customHeight="false" outlineLevel="0" collapsed="false">
      <c r="A197" s="20"/>
      <c r="B197" s="20"/>
      <c r="C197" s="20"/>
      <c r="D197" s="22"/>
      <c r="E197" s="12" t="str">
        <f aca="false">IF(OR($B197="",$C197=""),"",$B197&amp;"|"&amp;$C197)</f>
        <v/>
      </c>
      <c r="F197" s="20"/>
    </row>
    <row r="198" customFormat="false" ht="15" hidden="false" customHeight="false" outlineLevel="0" collapsed="false">
      <c r="A198" s="20"/>
      <c r="B198" s="20"/>
      <c r="C198" s="20"/>
      <c r="D198" s="22"/>
      <c r="E198" s="12" t="str">
        <f aca="false">IF(OR($B198="",$C198=""),"",$B198&amp;"|"&amp;$C198)</f>
        <v/>
      </c>
      <c r="F198" s="20"/>
    </row>
    <row r="199" customFormat="false" ht="15" hidden="false" customHeight="false" outlineLevel="0" collapsed="false">
      <c r="A199" s="20"/>
      <c r="B199" s="20"/>
      <c r="C199" s="20"/>
      <c r="D199" s="22"/>
      <c r="E199" s="12" t="str">
        <f aca="false">IF(OR($B199="",$C199=""),"",$B199&amp;"|"&amp;$C199)</f>
        <v/>
      </c>
      <c r="F199" s="20"/>
    </row>
    <row r="200" customFormat="false" ht="15" hidden="false" customHeight="false" outlineLevel="0" collapsed="false">
      <c r="A200" s="20"/>
      <c r="B200" s="20"/>
      <c r="C200" s="20"/>
      <c r="D200" s="22"/>
      <c r="E200" s="12" t="str">
        <f aca="false">IF(OR($B200="",$C200=""),"",$B200&amp;"|"&amp;$C200)</f>
        <v/>
      </c>
      <c r="F200" s="20"/>
    </row>
    <row r="201" customFormat="false" ht="15" hidden="false" customHeight="false" outlineLevel="0" collapsed="false">
      <c r="A201" s="20"/>
      <c r="B201" s="20"/>
      <c r="C201" s="20"/>
      <c r="D201" s="22"/>
      <c r="E201" s="12" t="str">
        <f aca="false">IF(OR($B201="",$C201=""),"",$B201&amp;"|"&amp;$C201)</f>
        <v/>
      </c>
      <c r="F201" s="20"/>
    </row>
  </sheetData>
  <autoFilter ref="A1:F201"/>
  <dataValidations count="1">
    <dataValidation allowBlank="true" errorStyle="stop" operator="between" showDropDown="false" showErrorMessage="false" showInputMessage="false" sqref="C2:C201" type="list">
      <formula1>Kanäle!$B$2:$B$21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4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28"/>
    <col collapsed="false" customWidth="true" hidden="false" outlineLevel="0" max="3" min="3" style="0" width="24"/>
    <col collapsed="false" customWidth="true" hidden="false" outlineLevel="0" max="6" min="4" style="0" width="10"/>
    <col collapsed="false" customWidth="true" hidden="false" outlineLevel="0" max="7" min="7" style="0" width="14"/>
    <col collapsed="false" customWidth="true" hidden="false" outlineLevel="0" max="8" min="8" style="0" width="18"/>
    <col collapsed="false" customWidth="true" hidden="false" outlineLevel="0" max="9" min="9" style="0" width="14"/>
    <col collapsed="false" customWidth="true" hidden="false" outlineLevel="0" max="10" min="10" style="0" width="12"/>
    <col collapsed="false" customWidth="true" hidden="false" outlineLevel="0" max="11" min="11" style="0" width="15"/>
    <col collapsed="false" customWidth="true" hidden="false" outlineLevel="0" max="12" min="12" style="0" width="12"/>
    <col collapsed="false" customWidth="true" hidden="false" outlineLevel="0" max="13" min="13" style="0" width="16"/>
    <col collapsed="false" customWidth="true" hidden="false" outlineLevel="0" max="14" min="14" style="0" width="24"/>
  </cols>
  <sheetData>
    <row r="1" customFormat="false" ht="42" hidden="false" customHeight="true" outlineLevel="0" collapsed="false">
      <c r="A1" s="14" t="s">
        <v>86</v>
      </c>
      <c r="B1" s="14" t="s">
        <v>39</v>
      </c>
      <c r="C1" s="14" t="s">
        <v>65</v>
      </c>
      <c r="D1" s="14" t="s">
        <v>87</v>
      </c>
      <c r="E1" s="14" t="s">
        <v>88</v>
      </c>
      <c r="F1" s="14" t="s">
        <v>89</v>
      </c>
      <c r="G1" s="14" t="s">
        <v>48</v>
      </c>
      <c r="H1" s="14" t="s">
        <v>76</v>
      </c>
      <c r="I1" s="14" t="s">
        <v>52</v>
      </c>
      <c r="J1" s="14" t="s">
        <v>90</v>
      </c>
      <c r="K1" s="14" t="s">
        <v>91</v>
      </c>
      <c r="L1" s="14" t="s">
        <v>92</v>
      </c>
      <c r="M1" s="14" t="s">
        <v>93</v>
      </c>
      <c r="N1" s="14" t="s">
        <v>71</v>
      </c>
    </row>
    <row r="2" customFormat="false" ht="15" hidden="false" customHeight="false" outlineLevel="0" collapsed="false">
      <c r="A2" s="19" t="n">
        <v>46181</v>
      </c>
      <c r="B2" s="15" t="s">
        <v>72</v>
      </c>
      <c r="C2" s="12" t="str">
        <f aca="false">IF($B2="","",T(IFERROR(INDEX(Sätze!$C$2:$C$121,MATCH($B2,Sätze!$B$2:$B$121,0)),"")))</f>
        <v>— Kultur und Sorte —</v>
      </c>
      <c r="D2" s="17" t="n">
        <v>38</v>
      </c>
      <c r="E2" s="15" t="s">
        <v>89</v>
      </c>
      <c r="F2" s="30" t="n">
        <f aca="false">IF(OR($B2="",$D2="",$E2=""),"",IF($E2="kg",$D2,ROUND($D2*IFERROR(INDEX(Sätze!$G$2:$G$121,MATCH($B2,Sätze!$B$2:$B$121,0)),0),2)))</f>
        <v>38</v>
      </c>
      <c r="G2" s="15" t="s">
        <v>94</v>
      </c>
      <c r="H2" s="15" t="s">
        <v>78</v>
      </c>
      <c r="I2" s="30" t="str">
        <f aca="false">IF(OR($C2="",$H2=""),"",IFERROR(INDEX(Preise!$D$2:$D$201,MATCH($C2&amp;"|"&amp;$H2,Preise!$E$2:$E$201,0)),""))</f>
        <v/>
      </c>
      <c r="J2" s="30" t="str">
        <f aca="false">IF(OR($D2="",N($I2)=0),"",ROUND($D2*$I2,2))</f>
        <v/>
      </c>
      <c r="K2" s="16" t="n">
        <v>45</v>
      </c>
      <c r="L2" s="30" t="n">
        <f aca="false">IF($K2="","",ROUND($K2/60*Stundensatz!$C$5,2))</f>
        <v>13.5</v>
      </c>
      <c r="M2" s="15" t="s">
        <v>95</v>
      </c>
      <c r="N2" s="15"/>
    </row>
    <row r="3" customFormat="false" ht="15" hidden="false" customHeight="false" outlineLevel="0" collapsed="false">
      <c r="A3" s="24"/>
      <c r="B3" s="20"/>
      <c r="C3" s="12" t="str">
        <f aca="false">IF($B3="","",T(IFERROR(INDEX(Sätze!$C$2:$C$121,MATCH($B3,Sätze!$B$2:$B$121,0)),"")))</f>
        <v/>
      </c>
      <c r="D3" s="22"/>
      <c r="E3" s="20"/>
      <c r="F3" s="30" t="str">
        <f aca="false">IF(OR($B3="",$D3="",$E3=""),"",IF($E3="kg",$D3,ROUND($D3*IFERROR(INDEX(Sätze!$G$2:$G$121,MATCH($B3,Sätze!$B$2:$B$121,0)),0),2)))</f>
        <v/>
      </c>
      <c r="G3" s="20"/>
      <c r="H3" s="20"/>
      <c r="I3" s="30" t="str">
        <f aca="false">IF(OR($C3="",$H3=""),"",IFERROR(INDEX(Preise!$D$2:$D$201,MATCH($C3&amp;"|"&amp;$H3,Preise!$E$2:$E$201,0)),""))</f>
        <v/>
      </c>
      <c r="J3" s="30" t="str">
        <f aca="false">IF(OR($D3="",N($I3)=0),"",ROUND($D3*$I3,2))</f>
        <v/>
      </c>
      <c r="K3" s="21"/>
      <c r="L3" s="30" t="str">
        <f aca="false">IF($K3="","",ROUND($K3/60*Stundensatz!$C$5,2))</f>
        <v/>
      </c>
      <c r="M3" s="20"/>
      <c r="N3" s="20"/>
    </row>
    <row r="4" customFormat="false" ht="15" hidden="false" customHeight="false" outlineLevel="0" collapsed="false">
      <c r="A4" s="24"/>
      <c r="B4" s="20"/>
      <c r="C4" s="12" t="str">
        <f aca="false">IF($B4="","",T(IFERROR(INDEX(Sätze!$C$2:$C$121,MATCH($B4,Sätze!$B$2:$B$121,0)),"")))</f>
        <v/>
      </c>
      <c r="D4" s="22"/>
      <c r="E4" s="20"/>
      <c r="F4" s="30" t="str">
        <f aca="false">IF(OR($B4="",$D4="",$E4=""),"",IF($E4="kg",$D4,ROUND($D4*IFERROR(INDEX(Sätze!$G$2:$G$121,MATCH($B4,Sätze!$B$2:$B$121,0)),0),2)))</f>
        <v/>
      </c>
      <c r="G4" s="20"/>
      <c r="H4" s="20"/>
      <c r="I4" s="30" t="str">
        <f aca="false">IF(OR($C4="",$H4=""),"",IFERROR(INDEX(Preise!$D$2:$D$201,MATCH($C4&amp;"|"&amp;$H4,Preise!$E$2:$E$201,0)),""))</f>
        <v/>
      </c>
      <c r="J4" s="30" t="str">
        <f aca="false">IF(OR($D4="",N($I4)=0),"",ROUND($D4*$I4,2))</f>
        <v/>
      </c>
      <c r="K4" s="21"/>
      <c r="L4" s="30" t="str">
        <f aca="false">IF($K4="","",ROUND($K4/60*Stundensatz!$C$5,2))</f>
        <v/>
      </c>
      <c r="M4" s="20"/>
      <c r="N4" s="20"/>
    </row>
    <row r="5" customFormat="false" ht="15" hidden="false" customHeight="false" outlineLevel="0" collapsed="false">
      <c r="A5" s="24"/>
      <c r="B5" s="20"/>
      <c r="C5" s="12" t="str">
        <f aca="false">IF($B5="","",T(IFERROR(INDEX(Sätze!$C$2:$C$121,MATCH($B5,Sätze!$B$2:$B$121,0)),"")))</f>
        <v/>
      </c>
      <c r="D5" s="22"/>
      <c r="E5" s="20"/>
      <c r="F5" s="30" t="str">
        <f aca="false">IF(OR($B5="",$D5="",$E5=""),"",IF($E5="kg",$D5,ROUND($D5*IFERROR(INDEX(Sätze!$G$2:$G$121,MATCH($B5,Sätze!$B$2:$B$121,0)),0),2)))</f>
        <v/>
      </c>
      <c r="G5" s="20"/>
      <c r="H5" s="20"/>
      <c r="I5" s="30" t="str">
        <f aca="false">IF(OR($C5="",$H5=""),"",IFERROR(INDEX(Preise!$D$2:$D$201,MATCH($C5&amp;"|"&amp;$H5,Preise!$E$2:$E$201,0)),""))</f>
        <v/>
      </c>
      <c r="J5" s="30" t="str">
        <f aca="false">IF(OR($D5="",N($I5)=0),"",ROUND($D5*$I5,2))</f>
        <v/>
      </c>
      <c r="K5" s="21"/>
      <c r="L5" s="30" t="str">
        <f aca="false">IF($K5="","",ROUND($K5/60*Stundensatz!$C$5,2))</f>
        <v/>
      </c>
      <c r="M5" s="20"/>
      <c r="N5" s="20"/>
    </row>
    <row r="6" customFormat="false" ht="15" hidden="false" customHeight="false" outlineLevel="0" collapsed="false">
      <c r="A6" s="24"/>
      <c r="B6" s="20"/>
      <c r="C6" s="12" t="str">
        <f aca="false">IF($B6="","",T(IFERROR(INDEX(Sätze!$C$2:$C$121,MATCH($B6,Sätze!$B$2:$B$121,0)),"")))</f>
        <v/>
      </c>
      <c r="D6" s="22"/>
      <c r="E6" s="20"/>
      <c r="F6" s="30" t="str">
        <f aca="false">IF(OR($B6="",$D6="",$E6=""),"",IF($E6="kg",$D6,ROUND($D6*IFERROR(INDEX(Sätze!$G$2:$G$121,MATCH($B6,Sätze!$B$2:$B$121,0)),0),2)))</f>
        <v/>
      </c>
      <c r="G6" s="20"/>
      <c r="H6" s="20"/>
      <c r="I6" s="30" t="str">
        <f aca="false">IF(OR($C6="",$H6=""),"",IFERROR(INDEX(Preise!$D$2:$D$201,MATCH($C6&amp;"|"&amp;$H6,Preise!$E$2:$E$201,0)),""))</f>
        <v/>
      </c>
      <c r="J6" s="30" t="str">
        <f aca="false">IF(OR($D6="",N($I6)=0),"",ROUND($D6*$I6,2))</f>
        <v/>
      </c>
      <c r="K6" s="21"/>
      <c r="L6" s="30" t="str">
        <f aca="false">IF($K6="","",ROUND($K6/60*Stundensatz!$C$5,2))</f>
        <v/>
      </c>
      <c r="M6" s="20"/>
      <c r="N6" s="20"/>
    </row>
    <row r="7" customFormat="false" ht="15" hidden="false" customHeight="false" outlineLevel="0" collapsed="false">
      <c r="A7" s="24"/>
      <c r="B7" s="20"/>
      <c r="C7" s="12" t="str">
        <f aca="false">IF($B7="","",T(IFERROR(INDEX(Sätze!$C$2:$C$121,MATCH($B7,Sätze!$B$2:$B$121,0)),"")))</f>
        <v/>
      </c>
      <c r="D7" s="22"/>
      <c r="E7" s="20"/>
      <c r="F7" s="30" t="str">
        <f aca="false">IF(OR($B7="",$D7="",$E7=""),"",IF($E7="kg",$D7,ROUND($D7*IFERROR(INDEX(Sätze!$G$2:$G$121,MATCH($B7,Sätze!$B$2:$B$121,0)),0),2)))</f>
        <v/>
      </c>
      <c r="G7" s="20"/>
      <c r="H7" s="20"/>
      <c r="I7" s="30" t="str">
        <f aca="false">IF(OR($C7="",$H7=""),"",IFERROR(INDEX(Preise!$D$2:$D$201,MATCH($C7&amp;"|"&amp;$H7,Preise!$E$2:$E$201,0)),""))</f>
        <v/>
      </c>
      <c r="J7" s="30" t="str">
        <f aca="false">IF(OR($D7="",N($I7)=0),"",ROUND($D7*$I7,2))</f>
        <v/>
      </c>
      <c r="K7" s="21"/>
      <c r="L7" s="30" t="str">
        <f aca="false">IF($K7="","",ROUND($K7/60*Stundensatz!$C$5,2))</f>
        <v/>
      </c>
      <c r="M7" s="20"/>
      <c r="N7" s="20"/>
    </row>
    <row r="8" customFormat="false" ht="15" hidden="false" customHeight="false" outlineLevel="0" collapsed="false">
      <c r="A8" s="24"/>
      <c r="B8" s="20"/>
      <c r="C8" s="12" t="str">
        <f aca="false">IF($B8="","",T(IFERROR(INDEX(Sätze!$C$2:$C$121,MATCH($B8,Sätze!$B$2:$B$121,0)),"")))</f>
        <v/>
      </c>
      <c r="D8" s="22"/>
      <c r="E8" s="20"/>
      <c r="F8" s="30" t="str">
        <f aca="false">IF(OR($B8="",$D8="",$E8=""),"",IF($E8="kg",$D8,ROUND($D8*IFERROR(INDEX(Sätze!$G$2:$G$121,MATCH($B8,Sätze!$B$2:$B$121,0)),0),2)))</f>
        <v/>
      </c>
      <c r="G8" s="20"/>
      <c r="H8" s="20"/>
      <c r="I8" s="30" t="str">
        <f aca="false">IF(OR($C8="",$H8=""),"",IFERROR(INDEX(Preise!$D$2:$D$201,MATCH($C8&amp;"|"&amp;$H8,Preise!$E$2:$E$201,0)),""))</f>
        <v/>
      </c>
      <c r="J8" s="30" t="str">
        <f aca="false">IF(OR($D8="",N($I8)=0),"",ROUND($D8*$I8,2))</f>
        <v/>
      </c>
      <c r="K8" s="21"/>
      <c r="L8" s="30" t="str">
        <f aca="false">IF($K8="","",ROUND($K8/60*Stundensatz!$C$5,2))</f>
        <v/>
      </c>
      <c r="M8" s="20"/>
      <c r="N8" s="20"/>
    </row>
    <row r="9" customFormat="false" ht="15" hidden="false" customHeight="false" outlineLevel="0" collapsed="false">
      <c r="A9" s="24"/>
      <c r="B9" s="20"/>
      <c r="C9" s="12" t="str">
        <f aca="false">IF($B9="","",T(IFERROR(INDEX(Sätze!$C$2:$C$121,MATCH($B9,Sätze!$B$2:$B$121,0)),"")))</f>
        <v/>
      </c>
      <c r="D9" s="22"/>
      <c r="E9" s="20"/>
      <c r="F9" s="30" t="str">
        <f aca="false">IF(OR($B9="",$D9="",$E9=""),"",IF($E9="kg",$D9,ROUND($D9*IFERROR(INDEX(Sätze!$G$2:$G$121,MATCH($B9,Sätze!$B$2:$B$121,0)),0),2)))</f>
        <v/>
      </c>
      <c r="G9" s="20"/>
      <c r="H9" s="20"/>
      <c r="I9" s="30" t="str">
        <f aca="false">IF(OR($C9="",$H9=""),"",IFERROR(INDEX(Preise!$D$2:$D$201,MATCH($C9&amp;"|"&amp;$H9,Preise!$E$2:$E$201,0)),""))</f>
        <v/>
      </c>
      <c r="J9" s="30" t="str">
        <f aca="false">IF(OR($D9="",N($I9)=0),"",ROUND($D9*$I9,2))</f>
        <v/>
      </c>
      <c r="K9" s="21"/>
      <c r="L9" s="30" t="str">
        <f aca="false">IF($K9="","",ROUND($K9/60*Stundensatz!$C$5,2))</f>
        <v/>
      </c>
      <c r="M9" s="20"/>
      <c r="N9" s="20"/>
    </row>
    <row r="10" customFormat="false" ht="15" hidden="false" customHeight="false" outlineLevel="0" collapsed="false">
      <c r="A10" s="24"/>
      <c r="B10" s="20"/>
      <c r="C10" s="12" t="str">
        <f aca="false">IF($B10="","",T(IFERROR(INDEX(Sätze!$C$2:$C$121,MATCH($B10,Sätze!$B$2:$B$121,0)),"")))</f>
        <v/>
      </c>
      <c r="D10" s="22"/>
      <c r="E10" s="20"/>
      <c r="F10" s="30" t="str">
        <f aca="false">IF(OR($B10="",$D10="",$E10=""),"",IF($E10="kg",$D10,ROUND($D10*IFERROR(INDEX(Sätze!$G$2:$G$121,MATCH($B10,Sätze!$B$2:$B$121,0)),0),2)))</f>
        <v/>
      </c>
      <c r="G10" s="20"/>
      <c r="H10" s="20"/>
      <c r="I10" s="30" t="str">
        <f aca="false">IF(OR($C10="",$H10=""),"",IFERROR(INDEX(Preise!$D$2:$D$201,MATCH($C10&amp;"|"&amp;$H10,Preise!$E$2:$E$201,0)),""))</f>
        <v/>
      </c>
      <c r="J10" s="30" t="str">
        <f aca="false">IF(OR($D10="",N($I10)=0),"",ROUND($D10*$I10,2))</f>
        <v/>
      </c>
      <c r="K10" s="21"/>
      <c r="L10" s="30" t="str">
        <f aca="false">IF($K10="","",ROUND($K10/60*Stundensatz!$C$5,2))</f>
        <v/>
      </c>
      <c r="M10" s="20"/>
      <c r="N10" s="20"/>
    </row>
    <row r="11" customFormat="false" ht="15" hidden="false" customHeight="false" outlineLevel="0" collapsed="false">
      <c r="A11" s="24"/>
      <c r="B11" s="20"/>
      <c r="C11" s="12" t="str">
        <f aca="false">IF($B11="","",T(IFERROR(INDEX(Sätze!$C$2:$C$121,MATCH($B11,Sätze!$B$2:$B$121,0)),"")))</f>
        <v/>
      </c>
      <c r="D11" s="22"/>
      <c r="E11" s="20"/>
      <c r="F11" s="30" t="str">
        <f aca="false">IF(OR($B11="",$D11="",$E11=""),"",IF($E11="kg",$D11,ROUND($D11*IFERROR(INDEX(Sätze!$G$2:$G$121,MATCH($B11,Sätze!$B$2:$B$121,0)),0),2)))</f>
        <v/>
      </c>
      <c r="G11" s="20"/>
      <c r="H11" s="20"/>
      <c r="I11" s="30" t="str">
        <f aca="false">IF(OR($C11="",$H11=""),"",IFERROR(INDEX(Preise!$D$2:$D$201,MATCH($C11&amp;"|"&amp;$H11,Preise!$E$2:$E$201,0)),""))</f>
        <v/>
      </c>
      <c r="J11" s="30" t="str">
        <f aca="false">IF(OR($D11="",N($I11)=0),"",ROUND($D11*$I11,2))</f>
        <v/>
      </c>
      <c r="K11" s="21"/>
      <c r="L11" s="30" t="str">
        <f aca="false">IF($K11="","",ROUND($K11/60*Stundensatz!$C$5,2))</f>
        <v/>
      </c>
      <c r="M11" s="20"/>
      <c r="N11" s="20"/>
    </row>
    <row r="12" customFormat="false" ht="15" hidden="false" customHeight="false" outlineLevel="0" collapsed="false">
      <c r="A12" s="24"/>
      <c r="B12" s="20"/>
      <c r="C12" s="12" t="str">
        <f aca="false">IF($B12="","",T(IFERROR(INDEX(Sätze!$C$2:$C$121,MATCH($B12,Sätze!$B$2:$B$121,0)),"")))</f>
        <v/>
      </c>
      <c r="D12" s="22"/>
      <c r="E12" s="20"/>
      <c r="F12" s="30" t="str">
        <f aca="false">IF(OR($B12="",$D12="",$E12=""),"",IF($E12="kg",$D12,ROUND($D12*IFERROR(INDEX(Sätze!$G$2:$G$121,MATCH($B12,Sätze!$B$2:$B$121,0)),0),2)))</f>
        <v/>
      </c>
      <c r="G12" s="20"/>
      <c r="H12" s="20"/>
      <c r="I12" s="30" t="str">
        <f aca="false">IF(OR($C12="",$H12=""),"",IFERROR(INDEX(Preise!$D$2:$D$201,MATCH($C12&amp;"|"&amp;$H12,Preise!$E$2:$E$201,0)),""))</f>
        <v/>
      </c>
      <c r="J12" s="30" t="str">
        <f aca="false">IF(OR($D12="",N($I12)=0),"",ROUND($D12*$I12,2))</f>
        <v/>
      </c>
      <c r="K12" s="21"/>
      <c r="L12" s="30" t="str">
        <f aca="false">IF($K12="","",ROUND($K12/60*Stundensatz!$C$5,2))</f>
        <v/>
      </c>
      <c r="M12" s="20"/>
      <c r="N12" s="20"/>
    </row>
    <row r="13" customFormat="false" ht="15" hidden="false" customHeight="false" outlineLevel="0" collapsed="false">
      <c r="A13" s="24"/>
      <c r="B13" s="20"/>
      <c r="C13" s="12" t="str">
        <f aca="false">IF($B13="","",T(IFERROR(INDEX(Sätze!$C$2:$C$121,MATCH($B13,Sätze!$B$2:$B$121,0)),"")))</f>
        <v/>
      </c>
      <c r="D13" s="22"/>
      <c r="E13" s="20"/>
      <c r="F13" s="30" t="str">
        <f aca="false">IF(OR($B13="",$D13="",$E13=""),"",IF($E13="kg",$D13,ROUND($D13*IFERROR(INDEX(Sätze!$G$2:$G$121,MATCH($B13,Sätze!$B$2:$B$121,0)),0),2)))</f>
        <v/>
      </c>
      <c r="G13" s="20"/>
      <c r="H13" s="20"/>
      <c r="I13" s="30" t="str">
        <f aca="false">IF(OR($C13="",$H13=""),"",IFERROR(INDEX(Preise!$D$2:$D$201,MATCH($C13&amp;"|"&amp;$H13,Preise!$E$2:$E$201,0)),""))</f>
        <v/>
      </c>
      <c r="J13" s="30" t="str">
        <f aca="false">IF(OR($D13="",N($I13)=0),"",ROUND($D13*$I13,2))</f>
        <v/>
      </c>
      <c r="K13" s="21"/>
      <c r="L13" s="30" t="str">
        <f aca="false">IF($K13="","",ROUND($K13/60*Stundensatz!$C$5,2))</f>
        <v/>
      </c>
      <c r="M13" s="20"/>
      <c r="N13" s="20"/>
    </row>
    <row r="14" customFormat="false" ht="15" hidden="false" customHeight="false" outlineLevel="0" collapsed="false">
      <c r="A14" s="24"/>
      <c r="B14" s="20"/>
      <c r="C14" s="12" t="str">
        <f aca="false">IF($B14="","",T(IFERROR(INDEX(Sätze!$C$2:$C$121,MATCH($B14,Sätze!$B$2:$B$121,0)),"")))</f>
        <v/>
      </c>
      <c r="D14" s="22"/>
      <c r="E14" s="20"/>
      <c r="F14" s="30" t="str">
        <f aca="false">IF(OR($B14="",$D14="",$E14=""),"",IF($E14="kg",$D14,ROUND($D14*IFERROR(INDEX(Sätze!$G$2:$G$121,MATCH($B14,Sätze!$B$2:$B$121,0)),0),2)))</f>
        <v/>
      </c>
      <c r="G14" s="20"/>
      <c r="H14" s="20"/>
      <c r="I14" s="30" t="str">
        <f aca="false">IF(OR($C14="",$H14=""),"",IFERROR(INDEX(Preise!$D$2:$D$201,MATCH($C14&amp;"|"&amp;$H14,Preise!$E$2:$E$201,0)),""))</f>
        <v/>
      </c>
      <c r="J14" s="30" t="str">
        <f aca="false">IF(OR($D14="",N($I14)=0),"",ROUND($D14*$I14,2))</f>
        <v/>
      </c>
      <c r="K14" s="21"/>
      <c r="L14" s="30" t="str">
        <f aca="false">IF($K14="","",ROUND($K14/60*Stundensatz!$C$5,2))</f>
        <v/>
      </c>
      <c r="M14" s="20"/>
      <c r="N14" s="20"/>
    </row>
    <row r="15" customFormat="false" ht="15" hidden="false" customHeight="false" outlineLevel="0" collapsed="false">
      <c r="A15" s="24"/>
      <c r="B15" s="20"/>
      <c r="C15" s="12" t="str">
        <f aca="false">IF($B15="","",T(IFERROR(INDEX(Sätze!$C$2:$C$121,MATCH($B15,Sätze!$B$2:$B$121,0)),"")))</f>
        <v/>
      </c>
      <c r="D15" s="22"/>
      <c r="E15" s="20"/>
      <c r="F15" s="30" t="str">
        <f aca="false">IF(OR($B15="",$D15="",$E15=""),"",IF($E15="kg",$D15,ROUND($D15*IFERROR(INDEX(Sätze!$G$2:$G$121,MATCH($B15,Sätze!$B$2:$B$121,0)),0),2)))</f>
        <v/>
      </c>
      <c r="G15" s="20"/>
      <c r="H15" s="20"/>
      <c r="I15" s="30" t="str">
        <f aca="false">IF(OR($C15="",$H15=""),"",IFERROR(INDEX(Preise!$D$2:$D$201,MATCH($C15&amp;"|"&amp;$H15,Preise!$E$2:$E$201,0)),""))</f>
        <v/>
      </c>
      <c r="J15" s="30" t="str">
        <f aca="false">IF(OR($D15="",N($I15)=0),"",ROUND($D15*$I15,2))</f>
        <v/>
      </c>
      <c r="K15" s="21"/>
      <c r="L15" s="30" t="str">
        <f aca="false">IF($K15="","",ROUND($K15/60*Stundensatz!$C$5,2))</f>
        <v/>
      </c>
      <c r="M15" s="20"/>
      <c r="N15" s="20"/>
    </row>
    <row r="16" customFormat="false" ht="15" hidden="false" customHeight="false" outlineLevel="0" collapsed="false">
      <c r="A16" s="24"/>
      <c r="B16" s="20"/>
      <c r="C16" s="12" t="str">
        <f aca="false">IF($B16="","",T(IFERROR(INDEX(Sätze!$C$2:$C$121,MATCH($B16,Sätze!$B$2:$B$121,0)),"")))</f>
        <v/>
      </c>
      <c r="D16" s="22"/>
      <c r="E16" s="20"/>
      <c r="F16" s="30" t="str">
        <f aca="false">IF(OR($B16="",$D16="",$E16=""),"",IF($E16="kg",$D16,ROUND($D16*IFERROR(INDEX(Sätze!$G$2:$G$121,MATCH($B16,Sätze!$B$2:$B$121,0)),0),2)))</f>
        <v/>
      </c>
      <c r="G16" s="20"/>
      <c r="H16" s="20"/>
      <c r="I16" s="30" t="str">
        <f aca="false">IF(OR($C16="",$H16=""),"",IFERROR(INDEX(Preise!$D$2:$D$201,MATCH($C16&amp;"|"&amp;$H16,Preise!$E$2:$E$201,0)),""))</f>
        <v/>
      </c>
      <c r="J16" s="30" t="str">
        <f aca="false">IF(OR($D16="",N($I16)=0),"",ROUND($D16*$I16,2))</f>
        <v/>
      </c>
      <c r="K16" s="21"/>
      <c r="L16" s="30" t="str">
        <f aca="false">IF($K16="","",ROUND($K16/60*Stundensatz!$C$5,2))</f>
        <v/>
      </c>
      <c r="M16" s="20"/>
      <c r="N16" s="20"/>
    </row>
    <row r="17" customFormat="false" ht="15" hidden="false" customHeight="false" outlineLevel="0" collapsed="false">
      <c r="A17" s="24"/>
      <c r="B17" s="20"/>
      <c r="C17" s="12" t="str">
        <f aca="false">IF($B17="","",T(IFERROR(INDEX(Sätze!$C$2:$C$121,MATCH($B17,Sätze!$B$2:$B$121,0)),"")))</f>
        <v/>
      </c>
      <c r="D17" s="22"/>
      <c r="E17" s="20"/>
      <c r="F17" s="30" t="str">
        <f aca="false">IF(OR($B17="",$D17="",$E17=""),"",IF($E17="kg",$D17,ROUND($D17*IFERROR(INDEX(Sätze!$G$2:$G$121,MATCH($B17,Sätze!$B$2:$B$121,0)),0),2)))</f>
        <v/>
      </c>
      <c r="G17" s="20"/>
      <c r="H17" s="20"/>
      <c r="I17" s="30" t="str">
        <f aca="false">IF(OR($C17="",$H17=""),"",IFERROR(INDEX(Preise!$D$2:$D$201,MATCH($C17&amp;"|"&amp;$H17,Preise!$E$2:$E$201,0)),""))</f>
        <v/>
      </c>
      <c r="J17" s="30" t="str">
        <f aca="false">IF(OR($D17="",N($I17)=0),"",ROUND($D17*$I17,2))</f>
        <v/>
      </c>
      <c r="K17" s="21"/>
      <c r="L17" s="30" t="str">
        <f aca="false">IF($K17="","",ROUND($K17/60*Stundensatz!$C$5,2))</f>
        <v/>
      </c>
      <c r="M17" s="20"/>
      <c r="N17" s="20"/>
    </row>
    <row r="18" customFormat="false" ht="15" hidden="false" customHeight="false" outlineLevel="0" collapsed="false">
      <c r="A18" s="24"/>
      <c r="B18" s="20"/>
      <c r="C18" s="12" t="str">
        <f aca="false">IF($B18="","",T(IFERROR(INDEX(Sätze!$C$2:$C$121,MATCH($B18,Sätze!$B$2:$B$121,0)),"")))</f>
        <v/>
      </c>
      <c r="D18" s="22"/>
      <c r="E18" s="20"/>
      <c r="F18" s="30" t="str">
        <f aca="false">IF(OR($B18="",$D18="",$E18=""),"",IF($E18="kg",$D18,ROUND($D18*IFERROR(INDEX(Sätze!$G$2:$G$121,MATCH($B18,Sätze!$B$2:$B$121,0)),0),2)))</f>
        <v/>
      </c>
      <c r="G18" s="20"/>
      <c r="H18" s="20"/>
      <c r="I18" s="30" t="str">
        <f aca="false">IF(OR($C18="",$H18=""),"",IFERROR(INDEX(Preise!$D$2:$D$201,MATCH($C18&amp;"|"&amp;$H18,Preise!$E$2:$E$201,0)),""))</f>
        <v/>
      </c>
      <c r="J18" s="30" t="str">
        <f aca="false">IF(OR($D18="",N($I18)=0),"",ROUND($D18*$I18,2))</f>
        <v/>
      </c>
      <c r="K18" s="21"/>
      <c r="L18" s="30" t="str">
        <f aca="false">IF($K18="","",ROUND($K18/60*Stundensatz!$C$5,2))</f>
        <v/>
      </c>
      <c r="M18" s="20"/>
      <c r="N18" s="20"/>
    </row>
    <row r="19" customFormat="false" ht="15" hidden="false" customHeight="false" outlineLevel="0" collapsed="false">
      <c r="A19" s="24"/>
      <c r="B19" s="20"/>
      <c r="C19" s="12" t="str">
        <f aca="false">IF($B19="","",T(IFERROR(INDEX(Sätze!$C$2:$C$121,MATCH($B19,Sätze!$B$2:$B$121,0)),"")))</f>
        <v/>
      </c>
      <c r="D19" s="22"/>
      <c r="E19" s="20"/>
      <c r="F19" s="30" t="str">
        <f aca="false">IF(OR($B19="",$D19="",$E19=""),"",IF($E19="kg",$D19,ROUND($D19*IFERROR(INDEX(Sätze!$G$2:$G$121,MATCH($B19,Sätze!$B$2:$B$121,0)),0),2)))</f>
        <v/>
      </c>
      <c r="G19" s="20"/>
      <c r="H19" s="20"/>
      <c r="I19" s="30" t="str">
        <f aca="false">IF(OR($C19="",$H19=""),"",IFERROR(INDEX(Preise!$D$2:$D$201,MATCH($C19&amp;"|"&amp;$H19,Preise!$E$2:$E$201,0)),""))</f>
        <v/>
      </c>
      <c r="J19" s="30" t="str">
        <f aca="false">IF(OR($D19="",N($I19)=0),"",ROUND($D19*$I19,2))</f>
        <v/>
      </c>
      <c r="K19" s="21"/>
      <c r="L19" s="30" t="str">
        <f aca="false">IF($K19="","",ROUND($K19/60*Stundensatz!$C$5,2))</f>
        <v/>
      </c>
      <c r="M19" s="20"/>
      <c r="N19" s="20"/>
    </row>
    <row r="20" customFormat="false" ht="15" hidden="false" customHeight="false" outlineLevel="0" collapsed="false">
      <c r="A20" s="24"/>
      <c r="B20" s="20"/>
      <c r="C20" s="12" t="str">
        <f aca="false">IF($B20="","",T(IFERROR(INDEX(Sätze!$C$2:$C$121,MATCH($B20,Sätze!$B$2:$B$121,0)),"")))</f>
        <v/>
      </c>
      <c r="D20" s="22"/>
      <c r="E20" s="20"/>
      <c r="F20" s="30" t="str">
        <f aca="false">IF(OR($B20="",$D20="",$E20=""),"",IF($E20="kg",$D20,ROUND($D20*IFERROR(INDEX(Sätze!$G$2:$G$121,MATCH($B20,Sätze!$B$2:$B$121,0)),0),2)))</f>
        <v/>
      </c>
      <c r="G20" s="20"/>
      <c r="H20" s="20"/>
      <c r="I20" s="30" t="str">
        <f aca="false">IF(OR($C20="",$H20=""),"",IFERROR(INDEX(Preise!$D$2:$D$201,MATCH($C20&amp;"|"&amp;$H20,Preise!$E$2:$E$201,0)),""))</f>
        <v/>
      </c>
      <c r="J20" s="30" t="str">
        <f aca="false">IF(OR($D20="",N($I20)=0),"",ROUND($D20*$I20,2))</f>
        <v/>
      </c>
      <c r="K20" s="21"/>
      <c r="L20" s="30" t="str">
        <f aca="false">IF($K20="","",ROUND($K20/60*Stundensatz!$C$5,2))</f>
        <v/>
      </c>
      <c r="M20" s="20"/>
      <c r="N20" s="20"/>
    </row>
    <row r="21" customFormat="false" ht="15" hidden="false" customHeight="false" outlineLevel="0" collapsed="false">
      <c r="A21" s="24"/>
      <c r="B21" s="20"/>
      <c r="C21" s="12" t="str">
        <f aca="false">IF($B21="","",T(IFERROR(INDEX(Sätze!$C$2:$C$121,MATCH($B21,Sätze!$B$2:$B$121,0)),"")))</f>
        <v/>
      </c>
      <c r="D21" s="22"/>
      <c r="E21" s="20"/>
      <c r="F21" s="30" t="str">
        <f aca="false">IF(OR($B21="",$D21="",$E21=""),"",IF($E21="kg",$D21,ROUND($D21*IFERROR(INDEX(Sätze!$G$2:$G$121,MATCH($B21,Sätze!$B$2:$B$121,0)),0),2)))</f>
        <v/>
      </c>
      <c r="G21" s="20"/>
      <c r="H21" s="20"/>
      <c r="I21" s="30" t="str">
        <f aca="false">IF(OR($C21="",$H21=""),"",IFERROR(INDEX(Preise!$D$2:$D$201,MATCH($C21&amp;"|"&amp;$H21,Preise!$E$2:$E$201,0)),""))</f>
        <v/>
      </c>
      <c r="J21" s="30" t="str">
        <f aca="false">IF(OR($D21="",N($I21)=0),"",ROUND($D21*$I21,2))</f>
        <v/>
      </c>
      <c r="K21" s="21"/>
      <c r="L21" s="30" t="str">
        <f aca="false">IF($K21="","",ROUND($K21/60*Stundensatz!$C$5,2))</f>
        <v/>
      </c>
      <c r="M21" s="20"/>
      <c r="N21" s="20"/>
    </row>
    <row r="22" customFormat="false" ht="15" hidden="false" customHeight="false" outlineLevel="0" collapsed="false">
      <c r="A22" s="24"/>
      <c r="B22" s="20"/>
      <c r="C22" s="12" t="str">
        <f aca="false">IF($B22="","",T(IFERROR(INDEX(Sätze!$C$2:$C$121,MATCH($B22,Sätze!$B$2:$B$121,0)),"")))</f>
        <v/>
      </c>
      <c r="D22" s="22"/>
      <c r="E22" s="20"/>
      <c r="F22" s="30" t="str">
        <f aca="false">IF(OR($B22="",$D22="",$E22=""),"",IF($E22="kg",$D22,ROUND($D22*IFERROR(INDEX(Sätze!$G$2:$G$121,MATCH($B22,Sätze!$B$2:$B$121,0)),0),2)))</f>
        <v/>
      </c>
      <c r="G22" s="20"/>
      <c r="H22" s="20"/>
      <c r="I22" s="30" t="str">
        <f aca="false">IF(OR($C22="",$H22=""),"",IFERROR(INDEX(Preise!$D$2:$D$201,MATCH($C22&amp;"|"&amp;$H22,Preise!$E$2:$E$201,0)),""))</f>
        <v/>
      </c>
      <c r="J22" s="30" t="str">
        <f aca="false">IF(OR($D22="",N($I22)=0),"",ROUND($D22*$I22,2))</f>
        <v/>
      </c>
      <c r="K22" s="21"/>
      <c r="L22" s="30" t="str">
        <f aca="false">IF($K22="","",ROUND($K22/60*Stundensatz!$C$5,2))</f>
        <v/>
      </c>
      <c r="M22" s="20"/>
      <c r="N22" s="20"/>
    </row>
    <row r="23" customFormat="false" ht="15" hidden="false" customHeight="false" outlineLevel="0" collapsed="false">
      <c r="A23" s="24"/>
      <c r="B23" s="20"/>
      <c r="C23" s="12" t="str">
        <f aca="false">IF($B23="","",T(IFERROR(INDEX(Sätze!$C$2:$C$121,MATCH($B23,Sätze!$B$2:$B$121,0)),"")))</f>
        <v/>
      </c>
      <c r="D23" s="22"/>
      <c r="E23" s="20"/>
      <c r="F23" s="30" t="str">
        <f aca="false">IF(OR($B23="",$D23="",$E23=""),"",IF($E23="kg",$D23,ROUND($D23*IFERROR(INDEX(Sätze!$G$2:$G$121,MATCH($B23,Sätze!$B$2:$B$121,0)),0),2)))</f>
        <v/>
      </c>
      <c r="G23" s="20"/>
      <c r="H23" s="20"/>
      <c r="I23" s="30" t="str">
        <f aca="false">IF(OR($C23="",$H23=""),"",IFERROR(INDEX(Preise!$D$2:$D$201,MATCH($C23&amp;"|"&amp;$H23,Preise!$E$2:$E$201,0)),""))</f>
        <v/>
      </c>
      <c r="J23" s="30" t="str">
        <f aca="false">IF(OR($D23="",N($I23)=0),"",ROUND($D23*$I23,2))</f>
        <v/>
      </c>
      <c r="K23" s="21"/>
      <c r="L23" s="30" t="str">
        <f aca="false">IF($K23="","",ROUND($K23/60*Stundensatz!$C$5,2))</f>
        <v/>
      </c>
      <c r="M23" s="20"/>
      <c r="N23" s="20"/>
    </row>
    <row r="24" customFormat="false" ht="15" hidden="false" customHeight="false" outlineLevel="0" collapsed="false">
      <c r="A24" s="24"/>
      <c r="B24" s="20"/>
      <c r="C24" s="12" t="str">
        <f aca="false">IF($B24="","",T(IFERROR(INDEX(Sätze!$C$2:$C$121,MATCH($B24,Sätze!$B$2:$B$121,0)),"")))</f>
        <v/>
      </c>
      <c r="D24" s="22"/>
      <c r="E24" s="20"/>
      <c r="F24" s="30" t="str">
        <f aca="false">IF(OR($B24="",$D24="",$E24=""),"",IF($E24="kg",$D24,ROUND($D24*IFERROR(INDEX(Sätze!$G$2:$G$121,MATCH($B24,Sätze!$B$2:$B$121,0)),0),2)))</f>
        <v/>
      </c>
      <c r="G24" s="20"/>
      <c r="H24" s="20"/>
      <c r="I24" s="30" t="str">
        <f aca="false">IF(OR($C24="",$H24=""),"",IFERROR(INDEX(Preise!$D$2:$D$201,MATCH($C24&amp;"|"&amp;$H24,Preise!$E$2:$E$201,0)),""))</f>
        <v/>
      </c>
      <c r="J24" s="30" t="str">
        <f aca="false">IF(OR($D24="",N($I24)=0),"",ROUND($D24*$I24,2))</f>
        <v/>
      </c>
      <c r="K24" s="21"/>
      <c r="L24" s="30" t="str">
        <f aca="false">IF($K24="","",ROUND($K24/60*Stundensatz!$C$5,2))</f>
        <v/>
      </c>
      <c r="M24" s="20"/>
      <c r="N24" s="20"/>
    </row>
    <row r="25" customFormat="false" ht="15" hidden="false" customHeight="false" outlineLevel="0" collapsed="false">
      <c r="A25" s="24"/>
      <c r="B25" s="20"/>
      <c r="C25" s="12" t="str">
        <f aca="false">IF($B25="","",T(IFERROR(INDEX(Sätze!$C$2:$C$121,MATCH($B25,Sätze!$B$2:$B$121,0)),"")))</f>
        <v/>
      </c>
      <c r="D25" s="22"/>
      <c r="E25" s="20"/>
      <c r="F25" s="30" t="str">
        <f aca="false">IF(OR($B25="",$D25="",$E25=""),"",IF($E25="kg",$D25,ROUND($D25*IFERROR(INDEX(Sätze!$G$2:$G$121,MATCH($B25,Sätze!$B$2:$B$121,0)),0),2)))</f>
        <v/>
      </c>
      <c r="G25" s="20"/>
      <c r="H25" s="20"/>
      <c r="I25" s="30" t="str">
        <f aca="false">IF(OR($C25="",$H25=""),"",IFERROR(INDEX(Preise!$D$2:$D$201,MATCH($C25&amp;"|"&amp;$H25,Preise!$E$2:$E$201,0)),""))</f>
        <v/>
      </c>
      <c r="J25" s="30" t="str">
        <f aca="false">IF(OR($D25="",N($I25)=0),"",ROUND($D25*$I25,2))</f>
        <v/>
      </c>
      <c r="K25" s="21"/>
      <c r="L25" s="30" t="str">
        <f aca="false">IF($K25="","",ROUND($K25/60*Stundensatz!$C$5,2))</f>
        <v/>
      </c>
      <c r="M25" s="20"/>
      <c r="N25" s="20"/>
    </row>
    <row r="26" customFormat="false" ht="15" hidden="false" customHeight="false" outlineLevel="0" collapsed="false">
      <c r="A26" s="24"/>
      <c r="B26" s="20"/>
      <c r="C26" s="12" t="str">
        <f aca="false">IF($B26="","",T(IFERROR(INDEX(Sätze!$C$2:$C$121,MATCH($B26,Sätze!$B$2:$B$121,0)),"")))</f>
        <v/>
      </c>
      <c r="D26" s="22"/>
      <c r="E26" s="20"/>
      <c r="F26" s="30" t="str">
        <f aca="false">IF(OR($B26="",$D26="",$E26=""),"",IF($E26="kg",$D26,ROUND($D26*IFERROR(INDEX(Sätze!$G$2:$G$121,MATCH($B26,Sätze!$B$2:$B$121,0)),0),2)))</f>
        <v/>
      </c>
      <c r="G26" s="20"/>
      <c r="H26" s="20"/>
      <c r="I26" s="30" t="str">
        <f aca="false">IF(OR($C26="",$H26=""),"",IFERROR(INDEX(Preise!$D$2:$D$201,MATCH($C26&amp;"|"&amp;$H26,Preise!$E$2:$E$201,0)),""))</f>
        <v/>
      </c>
      <c r="J26" s="30" t="str">
        <f aca="false">IF(OR($D26="",N($I26)=0),"",ROUND($D26*$I26,2))</f>
        <v/>
      </c>
      <c r="K26" s="21"/>
      <c r="L26" s="30" t="str">
        <f aca="false">IF($K26="","",ROUND($K26/60*Stundensatz!$C$5,2))</f>
        <v/>
      </c>
      <c r="M26" s="20"/>
      <c r="N26" s="20"/>
    </row>
    <row r="27" customFormat="false" ht="15" hidden="false" customHeight="false" outlineLevel="0" collapsed="false">
      <c r="A27" s="24"/>
      <c r="B27" s="20"/>
      <c r="C27" s="12" t="str">
        <f aca="false">IF($B27="","",T(IFERROR(INDEX(Sätze!$C$2:$C$121,MATCH($B27,Sätze!$B$2:$B$121,0)),"")))</f>
        <v/>
      </c>
      <c r="D27" s="22"/>
      <c r="E27" s="20"/>
      <c r="F27" s="30" t="str">
        <f aca="false">IF(OR($B27="",$D27="",$E27=""),"",IF($E27="kg",$D27,ROUND($D27*IFERROR(INDEX(Sätze!$G$2:$G$121,MATCH($B27,Sätze!$B$2:$B$121,0)),0),2)))</f>
        <v/>
      </c>
      <c r="G27" s="20"/>
      <c r="H27" s="20"/>
      <c r="I27" s="30" t="str">
        <f aca="false">IF(OR($C27="",$H27=""),"",IFERROR(INDEX(Preise!$D$2:$D$201,MATCH($C27&amp;"|"&amp;$H27,Preise!$E$2:$E$201,0)),""))</f>
        <v/>
      </c>
      <c r="J27" s="30" t="str">
        <f aca="false">IF(OR($D27="",N($I27)=0),"",ROUND($D27*$I27,2))</f>
        <v/>
      </c>
      <c r="K27" s="21"/>
      <c r="L27" s="30" t="str">
        <f aca="false">IF($K27="","",ROUND($K27/60*Stundensatz!$C$5,2))</f>
        <v/>
      </c>
      <c r="M27" s="20"/>
      <c r="N27" s="20"/>
    </row>
    <row r="28" customFormat="false" ht="15" hidden="false" customHeight="false" outlineLevel="0" collapsed="false">
      <c r="A28" s="24"/>
      <c r="B28" s="20"/>
      <c r="C28" s="12" t="str">
        <f aca="false">IF($B28="","",T(IFERROR(INDEX(Sätze!$C$2:$C$121,MATCH($B28,Sätze!$B$2:$B$121,0)),"")))</f>
        <v/>
      </c>
      <c r="D28" s="22"/>
      <c r="E28" s="20"/>
      <c r="F28" s="30" t="str">
        <f aca="false">IF(OR($B28="",$D28="",$E28=""),"",IF($E28="kg",$D28,ROUND($D28*IFERROR(INDEX(Sätze!$G$2:$G$121,MATCH($B28,Sätze!$B$2:$B$121,0)),0),2)))</f>
        <v/>
      </c>
      <c r="G28" s="20"/>
      <c r="H28" s="20"/>
      <c r="I28" s="30" t="str">
        <f aca="false">IF(OR($C28="",$H28=""),"",IFERROR(INDEX(Preise!$D$2:$D$201,MATCH($C28&amp;"|"&amp;$H28,Preise!$E$2:$E$201,0)),""))</f>
        <v/>
      </c>
      <c r="J28" s="30" t="str">
        <f aca="false">IF(OR($D28="",N($I28)=0),"",ROUND($D28*$I28,2))</f>
        <v/>
      </c>
      <c r="K28" s="21"/>
      <c r="L28" s="30" t="str">
        <f aca="false">IF($K28="","",ROUND($K28/60*Stundensatz!$C$5,2))</f>
        <v/>
      </c>
      <c r="M28" s="20"/>
      <c r="N28" s="20"/>
    </row>
    <row r="29" customFormat="false" ht="15" hidden="false" customHeight="false" outlineLevel="0" collapsed="false">
      <c r="A29" s="24"/>
      <c r="B29" s="20"/>
      <c r="C29" s="12" t="str">
        <f aca="false">IF($B29="","",T(IFERROR(INDEX(Sätze!$C$2:$C$121,MATCH($B29,Sätze!$B$2:$B$121,0)),"")))</f>
        <v/>
      </c>
      <c r="D29" s="22"/>
      <c r="E29" s="20"/>
      <c r="F29" s="30" t="str">
        <f aca="false">IF(OR($B29="",$D29="",$E29=""),"",IF($E29="kg",$D29,ROUND($D29*IFERROR(INDEX(Sätze!$G$2:$G$121,MATCH($B29,Sätze!$B$2:$B$121,0)),0),2)))</f>
        <v/>
      </c>
      <c r="G29" s="20"/>
      <c r="H29" s="20"/>
      <c r="I29" s="30" t="str">
        <f aca="false">IF(OR($C29="",$H29=""),"",IFERROR(INDEX(Preise!$D$2:$D$201,MATCH($C29&amp;"|"&amp;$H29,Preise!$E$2:$E$201,0)),""))</f>
        <v/>
      </c>
      <c r="J29" s="30" t="str">
        <f aca="false">IF(OR($D29="",N($I29)=0),"",ROUND($D29*$I29,2))</f>
        <v/>
      </c>
      <c r="K29" s="21"/>
      <c r="L29" s="30" t="str">
        <f aca="false">IF($K29="","",ROUND($K29/60*Stundensatz!$C$5,2))</f>
        <v/>
      </c>
      <c r="M29" s="20"/>
      <c r="N29" s="20"/>
    </row>
    <row r="30" customFormat="false" ht="15" hidden="false" customHeight="false" outlineLevel="0" collapsed="false">
      <c r="A30" s="24"/>
      <c r="B30" s="20"/>
      <c r="C30" s="12" t="str">
        <f aca="false">IF($B30="","",T(IFERROR(INDEX(Sätze!$C$2:$C$121,MATCH($B30,Sätze!$B$2:$B$121,0)),"")))</f>
        <v/>
      </c>
      <c r="D30" s="22"/>
      <c r="E30" s="20"/>
      <c r="F30" s="30" t="str">
        <f aca="false">IF(OR($B30="",$D30="",$E30=""),"",IF($E30="kg",$D30,ROUND($D30*IFERROR(INDEX(Sätze!$G$2:$G$121,MATCH($B30,Sätze!$B$2:$B$121,0)),0),2)))</f>
        <v/>
      </c>
      <c r="G30" s="20"/>
      <c r="H30" s="20"/>
      <c r="I30" s="30" t="str">
        <f aca="false">IF(OR($C30="",$H30=""),"",IFERROR(INDEX(Preise!$D$2:$D$201,MATCH($C30&amp;"|"&amp;$H30,Preise!$E$2:$E$201,0)),""))</f>
        <v/>
      </c>
      <c r="J30" s="30" t="str">
        <f aca="false">IF(OR($D30="",N($I30)=0),"",ROUND($D30*$I30,2))</f>
        <v/>
      </c>
      <c r="K30" s="21"/>
      <c r="L30" s="30" t="str">
        <f aca="false">IF($K30="","",ROUND($K30/60*Stundensatz!$C$5,2))</f>
        <v/>
      </c>
      <c r="M30" s="20"/>
      <c r="N30" s="20"/>
    </row>
    <row r="31" customFormat="false" ht="15" hidden="false" customHeight="false" outlineLevel="0" collapsed="false">
      <c r="A31" s="24"/>
      <c r="B31" s="20"/>
      <c r="C31" s="12" t="str">
        <f aca="false">IF($B31="","",T(IFERROR(INDEX(Sätze!$C$2:$C$121,MATCH($B31,Sätze!$B$2:$B$121,0)),"")))</f>
        <v/>
      </c>
      <c r="D31" s="22"/>
      <c r="E31" s="20"/>
      <c r="F31" s="30" t="str">
        <f aca="false">IF(OR($B31="",$D31="",$E31=""),"",IF($E31="kg",$D31,ROUND($D31*IFERROR(INDEX(Sätze!$G$2:$G$121,MATCH($B31,Sätze!$B$2:$B$121,0)),0),2)))</f>
        <v/>
      </c>
      <c r="G31" s="20"/>
      <c r="H31" s="20"/>
      <c r="I31" s="30" t="str">
        <f aca="false">IF(OR($C31="",$H31=""),"",IFERROR(INDEX(Preise!$D$2:$D$201,MATCH($C31&amp;"|"&amp;$H31,Preise!$E$2:$E$201,0)),""))</f>
        <v/>
      </c>
      <c r="J31" s="30" t="str">
        <f aca="false">IF(OR($D31="",N($I31)=0),"",ROUND($D31*$I31,2))</f>
        <v/>
      </c>
      <c r="K31" s="21"/>
      <c r="L31" s="30" t="str">
        <f aca="false">IF($K31="","",ROUND($K31/60*Stundensatz!$C$5,2))</f>
        <v/>
      </c>
      <c r="M31" s="20"/>
      <c r="N31" s="20"/>
    </row>
    <row r="32" customFormat="false" ht="15" hidden="false" customHeight="false" outlineLevel="0" collapsed="false">
      <c r="A32" s="24"/>
      <c r="B32" s="20"/>
      <c r="C32" s="12" t="str">
        <f aca="false">IF($B32="","",T(IFERROR(INDEX(Sätze!$C$2:$C$121,MATCH($B32,Sätze!$B$2:$B$121,0)),"")))</f>
        <v/>
      </c>
      <c r="D32" s="22"/>
      <c r="E32" s="20"/>
      <c r="F32" s="30" t="str">
        <f aca="false">IF(OR($B32="",$D32="",$E32=""),"",IF($E32="kg",$D32,ROUND($D32*IFERROR(INDEX(Sätze!$G$2:$G$121,MATCH($B32,Sätze!$B$2:$B$121,0)),0),2)))</f>
        <v/>
      </c>
      <c r="G32" s="20"/>
      <c r="H32" s="20"/>
      <c r="I32" s="30" t="str">
        <f aca="false">IF(OR($C32="",$H32=""),"",IFERROR(INDEX(Preise!$D$2:$D$201,MATCH($C32&amp;"|"&amp;$H32,Preise!$E$2:$E$201,0)),""))</f>
        <v/>
      </c>
      <c r="J32" s="30" t="str">
        <f aca="false">IF(OR($D32="",N($I32)=0),"",ROUND($D32*$I32,2))</f>
        <v/>
      </c>
      <c r="K32" s="21"/>
      <c r="L32" s="30" t="str">
        <f aca="false">IF($K32="","",ROUND($K32/60*Stundensatz!$C$5,2))</f>
        <v/>
      </c>
      <c r="M32" s="20"/>
      <c r="N32" s="20"/>
    </row>
    <row r="33" customFormat="false" ht="15" hidden="false" customHeight="false" outlineLevel="0" collapsed="false">
      <c r="A33" s="24"/>
      <c r="B33" s="20"/>
      <c r="C33" s="12" t="str">
        <f aca="false">IF($B33="","",T(IFERROR(INDEX(Sätze!$C$2:$C$121,MATCH($B33,Sätze!$B$2:$B$121,0)),"")))</f>
        <v/>
      </c>
      <c r="D33" s="22"/>
      <c r="E33" s="20"/>
      <c r="F33" s="30" t="str">
        <f aca="false">IF(OR($B33="",$D33="",$E33=""),"",IF($E33="kg",$D33,ROUND($D33*IFERROR(INDEX(Sätze!$G$2:$G$121,MATCH($B33,Sätze!$B$2:$B$121,0)),0),2)))</f>
        <v/>
      </c>
      <c r="G33" s="20"/>
      <c r="H33" s="20"/>
      <c r="I33" s="30" t="str">
        <f aca="false">IF(OR($C33="",$H33=""),"",IFERROR(INDEX(Preise!$D$2:$D$201,MATCH($C33&amp;"|"&amp;$H33,Preise!$E$2:$E$201,0)),""))</f>
        <v/>
      </c>
      <c r="J33" s="30" t="str">
        <f aca="false">IF(OR($D33="",N($I33)=0),"",ROUND($D33*$I33,2))</f>
        <v/>
      </c>
      <c r="K33" s="21"/>
      <c r="L33" s="30" t="str">
        <f aca="false">IF($K33="","",ROUND($K33/60*Stundensatz!$C$5,2))</f>
        <v/>
      </c>
      <c r="M33" s="20"/>
      <c r="N33" s="20"/>
    </row>
    <row r="34" customFormat="false" ht="15" hidden="false" customHeight="false" outlineLevel="0" collapsed="false">
      <c r="A34" s="24"/>
      <c r="B34" s="20"/>
      <c r="C34" s="12" t="str">
        <f aca="false">IF($B34="","",T(IFERROR(INDEX(Sätze!$C$2:$C$121,MATCH($B34,Sätze!$B$2:$B$121,0)),"")))</f>
        <v/>
      </c>
      <c r="D34" s="22"/>
      <c r="E34" s="20"/>
      <c r="F34" s="30" t="str">
        <f aca="false">IF(OR($B34="",$D34="",$E34=""),"",IF($E34="kg",$D34,ROUND($D34*IFERROR(INDEX(Sätze!$G$2:$G$121,MATCH($B34,Sätze!$B$2:$B$121,0)),0),2)))</f>
        <v/>
      </c>
      <c r="G34" s="20"/>
      <c r="H34" s="20"/>
      <c r="I34" s="30" t="str">
        <f aca="false">IF(OR($C34="",$H34=""),"",IFERROR(INDEX(Preise!$D$2:$D$201,MATCH($C34&amp;"|"&amp;$H34,Preise!$E$2:$E$201,0)),""))</f>
        <v/>
      </c>
      <c r="J34" s="30" t="str">
        <f aca="false">IF(OR($D34="",N($I34)=0),"",ROUND($D34*$I34,2))</f>
        <v/>
      </c>
      <c r="K34" s="21"/>
      <c r="L34" s="30" t="str">
        <f aca="false">IF($K34="","",ROUND($K34/60*Stundensatz!$C$5,2))</f>
        <v/>
      </c>
      <c r="M34" s="20"/>
      <c r="N34" s="20"/>
    </row>
    <row r="35" customFormat="false" ht="15" hidden="false" customHeight="false" outlineLevel="0" collapsed="false">
      <c r="A35" s="24"/>
      <c r="B35" s="20"/>
      <c r="C35" s="12" t="str">
        <f aca="false">IF($B35="","",T(IFERROR(INDEX(Sätze!$C$2:$C$121,MATCH($B35,Sätze!$B$2:$B$121,0)),"")))</f>
        <v/>
      </c>
      <c r="D35" s="22"/>
      <c r="E35" s="20"/>
      <c r="F35" s="30" t="str">
        <f aca="false">IF(OR($B35="",$D35="",$E35=""),"",IF($E35="kg",$D35,ROUND($D35*IFERROR(INDEX(Sätze!$G$2:$G$121,MATCH($B35,Sätze!$B$2:$B$121,0)),0),2)))</f>
        <v/>
      </c>
      <c r="G35" s="20"/>
      <c r="H35" s="20"/>
      <c r="I35" s="30" t="str">
        <f aca="false">IF(OR($C35="",$H35=""),"",IFERROR(INDEX(Preise!$D$2:$D$201,MATCH($C35&amp;"|"&amp;$H35,Preise!$E$2:$E$201,0)),""))</f>
        <v/>
      </c>
      <c r="J35" s="30" t="str">
        <f aca="false">IF(OR($D35="",N($I35)=0),"",ROUND($D35*$I35,2))</f>
        <v/>
      </c>
      <c r="K35" s="21"/>
      <c r="L35" s="30" t="str">
        <f aca="false">IF($K35="","",ROUND($K35/60*Stundensatz!$C$5,2))</f>
        <v/>
      </c>
      <c r="M35" s="20"/>
      <c r="N35" s="20"/>
    </row>
    <row r="36" customFormat="false" ht="15" hidden="false" customHeight="false" outlineLevel="0" collapsed="false">
      <c r="A36" s="24"/>
      <c r="B36" s="20"/>
      <c r="C36" s="12" t="str">
        <f aca="false">IF($B36="","",T(IFERROR(INDEX(Sätze!$C$2:$C$121,MATCH($B36,Sätze!$B$2:$B$121,0)),"")))</f>
        <v/>
      </c>
      <c r="D36" s="22"/>
      <c r="E36" s="20"/>
      <c r="F36" s="30" t="str">
        <f aca="false">IF(OR($B36="",$D36="",$E36=""),"",IF($E36="kg",$D36,ROUND($D36*IFERROR(INDEX(Sätze!$G$2:$G$121,MATCH($B36,Sätze!$B$2:$B$121,0)),0),2)))</f>
        <v/>
      </c>
      <c r="G36" s="20"/>
      <c r="H36" s="20"/>
      <c r="I36" s="30" t="str">
        <f aca="false">IF(OR($C36="",$H36=""),"",IFERROR(INDEX(Preise!$D$2:$D$201,MATCH($C36&amp;"|"&amp;$H36,Preise!$E$2:$E$201,0)),""))</f>
        <v/>
      </c>
      <c r="J36" s="30" t="str">
        <f aca="false">IF(OR($D36="",N($I36)=0),"",ROUND($D36*$I36,2))</f>
        <v/>
      </c>
      <c r="K36" s="21"/>
      <c r="L36" s="30" t="str">
        <f aca="false">IF($K36="","",ROUND($K36/60*Stundensatz!$C$5,2))</f>
        <v/>
      </c>
      <c r="M36" s="20"/>
      <c r="N36" s="20"/>
    </row>
    <row r="37" customFormat="false" ht="15" hidden="false" customHeight="false" outlineLevel="0" collapsed="false">
      <c r="A37" s="24"/>
      <c r="B37" s="20"/>
      <c r="C37" s="12" t="str">
        <f aca="false">IF($B37="","",T(IFERROR(INDEX(Sätze!$C$2:$C$121,MATCH($B37,Sätze!$B$2:$B$121,0)),"")))</f>
        <v/>
      </c>
      <c r="D37" s="22"/>
      <c r="E37" s="20"/>
      <c r="F37" s="30" t="str">
        <f aca="false">IF(OR($B37="",$D37="",$E37=""),"",IF($E37="kg",$D37,ROUND($D37*IFERROR(INDEX(Sätze!$G$2:$G$121,MATCH($B37,Sätze!$B$2:$B$121,0)),0),2)))</f>
        <v/>
      </c>
      <c r="G37" s="20"/>
      <c r="H37" s="20"/>
      <c r="I37" s="30" t="str">
        <f aca="false">IF(OR($C37="",$H37=""),"",IFERROR(INDEX(Preise!$D$2:$D$201,MATCH($C37&amp;"|"&amp;$H37,Preise!$E$2:$E$201,0)),""))</f>
        <v/>
      </c>
      <c r="J37" s="30" t="str">
        <f aca="false">IF(OR($D37="",N($I37)=0),"",ROUND($D37*$I37,2))</f>
        <v/>
      </c>
      <c r="K37" s="21"/>
      <c r="L37" s="30" t="str">
        <f aca="false">IF($K37="","",ROUND($K37/60*Stundensatz!$C$5,2))</f>
        <v/>
      </c>
      <c r="M37" s="20"/>
      <c r="N37" s="20"/>
    </row>
    <row r="38" customFormat="false" ht="15" hidden="false" customHeight="false" outlineLevel="0" collapsed="false">
      <c r="A38" s="24"/>
      <c r="B38" s="20"/>
      <c r="C38" s="12" t="str">
        <f aca="false">IF($B38="","",T(IFERROR(INDEX(Sätze!$C$2:$C$121,MATCH($B38,Sätze!$B$2:$B$121,0)),"")))</f>
        <v/>
      </c>
      <c r="D38" s="22"/>
      <c r="E38" s="20"/>
      <c r="F38" s="30" t="str">
        <f aca="false">IF(OR($B38="",$D38="",$E38=""),"",IF($E38="kg",$D38,ROUND($D38*IFERROR(INDEX(Sätze!$G$2:$G$121,MATCH($B38,Sätze!$B$2:$B$121,0)),0),2)))</f>
        <v/>
      </c>
      <c r="G38" s="20"/>
      <c r="H38" s="20"/>
      <c r="I38" s="30" t="str">
        <f aca="false">IF(OR($C38="",$H38=""),"",IFERROR(INDEX(Preise!$D$2:$D$201,MATCH($C38&amp;"|"&amp;$H38,Preise!$E$2:$E$201,0)),""))</f>
        <v/>
      </c>
      <c r="J38" s="30" t="str">
        <f aca="false">IF(OR($D38="",N($I38)=0),"",ROUND($D38*$I38,2))</f>
        <v/>
      </c>
      <c r="K38" s="21"/>
      <c r="L38" s="30" t="str">
        <f aca="false">IF($K38="","",ROUND($K38/60*Stundensatz!$C$5,2))</f>
        <v/>
      </c>
      <c r="M38" s="20"/>
      <c r="N38" s="20"/>
    </row>
    <row r="39" customFormat="false" ht="15" hidden="false" customHeight="false" outlineLevel="0" collapsed="false">
      <c r="A39" s="24"/>
      <c r="B39" s="20"/>
      <c r="C39" s="12" t="str">
        <f aca="false">IF($B39="","",T(IFERROR(INDEX(Sätze!$C$2:$C$121,MATCH($B39,Sätze!$B$2:$B$121,0)),"")))</f>
        <v/>
      </c>
      <c r="D39" s="22"/>
      <c r="E39" s="20"/>
      <c r="F39" s="30" t="str">
        <f aca="false">IF(OR($B39="",$D39="",$E39=""),"",IF($E39="kg",$D39,ROUND($D39*IFERROR(INDEX(Sätze!$G$2:$G$121,MATCH($B39,Sätze!$B$2:$B$121,0)),0),2)))</f>
        <v/>
      </c>
      <c r="G39" s="20"/>
      <c r="H39" s="20"/>
      <c r="I39" s="30" t="str">
        <f aca="false">IF(OR($C39="",$H39=""),"",IFERROR(INDEX(Preise!$D$2:$D$201,MATCH($C39&amp;"|"&amp;$H39,Preise!$E$2:$E$201,0)),""))</f>
        <v/>
      </c>
      <c r="J39" s="30" t="str">
        <f aca="false">IF(OR($D39="",N($I39)=0),"",ROUND($D39*$I39,2))</f>
        <v/>
      </c>
      <c r="K39" s="21"/>
      <c r="L39" s="30" t="str">
        <f aca="false">IF($K39="","",ROUND($K39/60*Stundensatz!$C$5,2))</f>
        <v/>
      </c>
      <c r="M39" s="20"/>
      <c r="N39" s="20"/>
    </row>
    <row r="40" customFormat="false" ht="15" hidden="false" customHeight="false" outlineLevel="0" collapsed="false">
      <c r="A40" s="24"/>
      <c r="B40" s="20"/>
      <c r="C40" s="12" t="str">
        <f aca="false">IF($B40="","",T(IFERROR(INDEX(Sätze!$C$2:$C$121,MATCH($B40,Sätze!$B$2:$B$121,0)),"")))</f>
        <v/>
      </c>
      <c r="D40" s="22"/>
      <c r="E40" s="20"/>
      <c r="F40" s="30" t="str">
        <f aca="false">IF(OR($B40="",$D40="",$E40=""),"",IF($E40="kg",$D40,ROUND($D40*IFERROR(INDEX(Sätze!$G$2:$G$121,MATCH($B40,Sätze!$B$2:$B$121,0)),0),2)))</f>
        <v/>
      </c>
      <c r="G40" s="20"/>
      <c r="H40" s="20"/>
      <c r="I40" s="30" t="str">
        <f aca="false">IF(OR($C40="",$H40=""),"",IFERROR(INDEX(Preise!$D$2:$D$201,MATCH($C40&amp;"|"&amp;$H40,Preise!$E$2:$E$201,0)),""))</f>
        <v/>
      </c>
      <c r="J40" s="30" t="str">
        <f aca="false">IF(OR($D40="",N($I40)=0),"",ROUND($D40*$I40,2))</f>
        <v/>
      </c>
      <c r="K40" s="21"/>
      <c r="L40" s="30" t="str">
        <f aca="false">IF($K40="","",ROUND($K40/60*Stundensatz!$C$5,2))</f>
        <v/>
      </c>
      <c r="M40" s="20"/>
      <c r="N40" s="20"/>
    </row>
    <row r="41" customFormat="false" ht="15" hidden="false" customHeight="false" outlineLevel="0" collapsed="false">
      <c r="A41" s="24"/>
      <c r="B41" s="20"/>
      <c r="C41" s="12" t="str">
        <f aca="false">IF($B41="","",T(IFERROR(INDEX(Sätze!$C$2:$C$121,MATCH($B41,Sätze!$B$2:$B$121,0)),"")))</f>
        <v/>
      </c>
      <c r="D41" s="22"/>
      <c r="E41" s="20"/>
      <c r="F41" s="30" t="str">
        <f aca="false">IF(OR($B41="",$D41="",$E41=""),"",IF($E41="kg",$D41,ROUND($D41*IFERROR(INDEX(Sätze!$G$2:$G$121,MATCH($B41,Sätze!$B$2:$B$121,0)),0),2)))</f>
        <v/>
      </c>
      <c r="G41" s="20"/>
      <c r="H41" s="20"/>
      <c r="I41" s="30" t="str">
        <f aca="false">IF(OR($C41="",$H41=""),"",IFERROR(INDEX(Preise!$D$2:$D$201,MATCH($C41&amp;"|"&amp;$H41,Preise!$E$2:$E$201,0)),""))</f>
        <v/>
      </c>
      <c r="J41" s="30" t="str">
        <f aca="false">IF(OR($D41="",N($I41)=0),"",ROUND($D41*$I41,2))</f>
        <v/>
      </c>
      <c r="K41" s="21"/>
      <c r="L41" s="30" t="str">
        <f aca="false">IF($K41="","",ROUND($K41/60*Stundensatz!$C$5,2))</f>
        <v/>
      </c>
      <c r="M41" s="20"/>
      <c r="N41" s="20"/>
    </row>
    <row r="42" customFormat="false" ht="15" hidden="false" customHeight="false" outlineLevel="0" collapsed="false">
      <c r="A42" s="24"/>
      <c r="B42" s="20"/>
      <c r="C42" s="12" t="str">
        <f aca="false">IF($B42="","",T(IFERROR(INDEX(Sätze!$C$2:$C$121,MATCH($B42,Sätze!$B$2:$B$121,0)),"")))</f>
        <v/>
      </c>
      <c r="D42" s="22"/>
      <c r="E42" s="20"/>
      <c r="F42" s="30" t="str">
        <f aca="false">IF(OR($B42="",$D42="",$E42=""),"",IF($E42="kg",$D42,ROUND($D42*IFERROR(INDEX(Sätze!$G$2:$G$121,MATCH($B42,Sätze!$B$2:$B$121,0)),0),2)))</f>
        <v/>
      </c>
      <c r="G42" s="20"/>
      <c r="H42" s="20"/>
      <c r="I42" s="30" t="str">
        <f aca="false">IF(OR($C42="",$H42=""),"",IFERROR(INDEX(Preise!$D$2:$D$201,MATCH($C42&amp;"|"&amp;$H42,Preise!$E$2:$E$201,0)),""))</f>
        <v/>
      </c>
      <c r="J42" s="30" t="str">
        <f aca="false">IF(OR($D42="",N($I42)=0),"",ROUND($D42*$I42,2))</f>
        <v/>
      </c>
      <c r="K42" s="21"/>
      <c r="L42" s="30" t="str">
        <f aca="false">IF($K42="","",ROUND($K42/60*Stundensatz!$C$5,2))</f>
        <v/>
      </c>
      <c r="M42" s="20"/>
      <c r="N42" s="20"/>
    </row>
    <row r="43" customFormat="false" ht="15" hidden="false" customHeight="false" outlineLevel="0" collapsed="false">
      <c r="A43" s="24"/>
      <c r="B43" s="20"/>
      <c r="C43" s="12" t="str">
        <f aca="false">IF($B43="","",T(IFERROR(INDEX(Sätze!$C$2:$C$121,MATCH($B43,Sätze!$B$2:$B$121,0)),"")))</f>
        <v/>
      </c>
      <c r="D43" s="22"/>
      <c r="E43" s="20"/>
      <c r="F43" s="30" t="str">
        <f aca="false">IF(OR($B43="",$D43="",$E43=""),"",IF($E43="kg",$D43,ROUND($D43*IFERROR(INDEX(Sätze!$G$2:$G$121,MATCH($B43,Sätze!$B$2:$B$121,0)),0),2)))</f>
        <v/>
      </c>
      <c r="G43" s="20"/>
      <c r="H43" s="20"/>
      <c r="I43" s="30" t="str">
        <f aca="false">IF(OR($C43="",$H43=""),"",IFERROR(INDEX(Preise!$D$2:$D$201,MATCH($C43&amp;"|"&amp;$H43,Preise!$E$2:$E$201,0)),""))</f>
        <v/>
      </c>
      <c r="J43" s="30" t="str">
        <f aca="false">IF(OR($D43="",N($I43)=0),"",ROUND($D43*$I43,2))</f>
        <v/>
      </c>
      <c r="K43" s="21"/>
      <c r="L43" s="30" t="str">
        <f aca="false">IF($K43="","",ROUND($K43/60*Stundensatz!$C$5,2))</f>
        <v/>
      </c>
      <c r="M43" s="20"/>
      <c r="N43" s="20"/>
    </row>
    <row r="44" customFormat="false" ht="15" hidden="false" customHeight="false" outlineLevel="0" collapsed="false">
      <c r="A44" s="24"/>
      <c r="B44" s="20"/>
      <c r="C44" s="12" t="str">
        <f aca="false">IF($B44="","",T(IFERROR(INDEX(Sätze!$C$2:$C$121,MATCH($B44,Sätze!$B$2:$B$121,0)),"")))</f>
        <v/>
      </c>
      <c r="D44" s="22"/>
      <c r="E44" s="20"/>
      <c r="F44" s="30" t="str">
        <f aca="false">IF(OR($B44="",$D44="",$E44=""),"",IF($E44="kg",$D44,ROUND($D44*IFERROR(INDEX(Sätze!$G$2:$G$121,MATCH($B44,Sätze!$B$2:$B$121,0)),0),2)))</f>
        <v/>
      </c>
      <c r="G44" s="20"/>
      <c r="H44" s="20"/>
      <c r="I44" s="30" t="str">
        <f aca="false">IF(OR($C44="",$H44=""),"",IFERROR(INDEX(Preise!$D$2:$D$201,MATCH($C44&amp;"|"&amp;$H44,Preise!$E$2:$E$201,0)),""))</f>
        <v/>
      </c>
      <c r="J44" s="30" t="str">
        <f aca="false">IF(OR($D44="",N($I44)=0),"",ROUND($D44*$I44,2))</f>
        <v/>
      </c>
      <c r="K44" s="21"/>
      <c r="L44" s="30" t="str">
        <f aca="false">IF($K44="","",ROUND($K44/60*Stundensatz!$C$5,2))</f>
        <v/>
      </c>
      <c r="M44" s="20"/>
      <c r="N44" s="20"/>
    </row>
    <row r="45" customFormat="false" ht="15" hidden="false" customHeight="false" outlineLevel="0" collapsed="false">
      <c r="A45" s="24"/>
      <c r="B45" s="20"/>
      <c r="C45" s="12" t="str">
        <f aca="false">IF($B45="","",T(IFERROR(INDEX(Sätze!$C$2:$C$121,MATCH($B45,Sätze!$B$2:$B$121,0)),"")))</f>
        <v/>
      </c>
      <c r="D45" s="22"/>
      <c r="E45" s="20"/>
      <c r="F45" s="30" t="str">
        <f aca="false">IF(OR($B45="",$D45="",$E45=""),"",IF($E45="kg",$D45,ROUND($D45*IFERROR(INDEX(Sätze!$G$2:$G$121,MATCH($B45,Sätze!$B$2:$B$121,0)),0),2)))</f>
        <v/>
      </c>
      <c r="G45" s="20"/>
      <c r="H45" s="20"/>
      <c r="I45" s="30" t="str">
        <f aca="false">IF(OR($C45="",$H45=""),"",IFERROR(INDEX(Preise!$D$2:$D$201,MATCH($C45&amp;"|"&amp;$H45,Preise!$E$2:$E$201,0)),""))</f>
        <v/>
      </c>
      <c r="J45" s="30" t="str">
        <f aca="false">IF(OR($D45="",N($I45)=0),"",ROUND($D45*$I45,2))</f>
        <v/>
      </c>
      <c r="K45" s="21"/>
      <c r="L45" s="30" t="str">
        <f aca="false">IF($K45="","",ROUND($K45/60*Stundensatz!$C$5,2))</f>
        <v/>
      </c>
      <c r="M45" s="20"/>
      <c r="N45" s="20"/>
    </row>
    <row r="46" customFormat="false" ht="15" hidden="false" customHeight="false" outlineLevel="0" collapsed="false">
      <c r="A46" s="24"/>
      <c r="B46" s="20"/>
      <c r="C46" s="12" t="str">
        <f aca="false">IF($B46="","",T(IFERROR(INDEX(Sätze!$C$2:$C$121,MATCH($B46,Sätze!$B$2:$B$121,0)),"")))</f>
        <v/>
      </c>
      <c r="D46" s="22"/>
      <c r="E46" s="20"/>
      <c r="F46" s="30" t="str">
        <f aca="false">IF(OR($B46="",$D46="",$E46=""),"",IF($E46="kg",$D46,ROUND($D46*IFERROR(INDEX(Sätze!$G$2:$G$121,MATCH($B46,Sätze!$B$2:$B$121,0)),0),2)))</f>
        <v/>
      </c>
      <c r="G46" s="20"/>
      <c r="H46" s="20"/>
      <c r="I46" s="30" t="str">
        <f aca="false">IF(OR($C46="",$H46=""),"",IFERROR(INDEX(Preise!$D$2:$D$201,MATCH($C46&amp;"|"&amp;$H46,Preise!$E$2:$E$201,0)),""))</f>
        <v/>
      </c>
      <c r="J46" s="30" t="str">
        <f aca="false">IF(OR($D46="",N($I46)=0),"",ROUND($D46*$I46,2))</f>
        <v/>
      </c>
      <c r="K46" s="21"/>
      <c r="L46" s="30" t="str">
        <f aca="false">IF($K46="","",ROUND($K46/60*Stundensatz!$C$5,2))</f>
        <v/>
      </c>
      <c r="M46" s="20"/>
      <c r="N46" s="20"/>
    </row>
    <row r="47" customFormat="false" ht="15" hidden="false" customHeight="false" outlineLevel="0" collapsed="false">
      <c r="A47" s="24"/>
      <c r="B47" s="20"/>
      <c r="C47" s="12" t="str">
        <f aca="false">IF($B47="","",T(IFERROR(INDEX(Sätze!$C$2:$C$121,MATCH($B47,Sätze!$B$2:$B$121,0)),"")))</f>
        <v/>
      </c>
      <c r="D47" s="22"/>
      <c r="E47" s="20"/>
      <c r="F47" s="30" t="str">
        <f aca="false">IF(OR($B47="",$D47="",$E47=""),"",IF($E47="kg",$D47,ROUND($D47*IFERROR(INDEX(Sätze!$G$2:$G$121,MATCH($B47,Sätze!$B$2:$B$121,0)),0),2)))</f>
        <v/>
      </c>
      <c r="G47" s="20"/>
      <c r="H47" s="20"/>
      <c r="I47" s="30" t="str">
        <f aca="false">IF(OR($C47="",$H47=""),"",IFERROR(INDEX(Preise!$D$2:$D$201,MATCH($C47&amp;"|"&amp;$H47,Preise!$E$2:$E$201,0)),""))</f>
        <v/>
      </c>
      <c r="J47" s="30" t="str">
        <f aca="false">IF(OR($D47="",N($I47)=0),"",ROUND($D47*$I47,2))</f>
        <v/>
      </c>
      <c r="K47" s="21"/>
      <c r="L47" s="30" t="str">
        <f aca="false">IF($K47="","",ROUND($K47/60*Stundensatz!$C$5,2))</f>
        <v/>
      </c>
      <c r="M47" s="20"/>
      <c r="N47" s="20"/>
    </row>
    <row r="48" customFormat="false" ht="15" hidden="false" customHeight="false" outlineLevel="0" collapsed="false">
      <c r="A48" s="24"/>
      <c r="B48" s="20"/>
      <c r="C48" s="12" t="str">
        <f aca="false">IF($B48="","",T(IFERROR(INDEX(Sätze!$C$2:$C$121,MATCH($B48,Sätze!$B$2:$B$121,0)),"")))</f>
        <v/>
      </c>
      <c r="D48" s="22"/>
      <c r="E48" s="20"/>
      <c r="F48" s="30" t="str">
        <f aca="false">IF(OR($B48="",$D48="",$E48=""),"",IF($E48="kg",$D48,ROUND($D48*IFERROR(INDEX(Sätze!$G$2:$G$121,MATCH($B48,Sätze!$B$2:$B$121,0)),0),2)))</f>
        <v/>
      </c>
      <c r="G48" s="20"/>
      <c r="H48" s="20"/>
      <c r="I48" s="30" t="str">
        <f aca="false">IF(OR($C48="",$H48=""),"",IFERROR(INDEX(Preise!$D$2:$D$201,MATCH($C48&amp;"|"&amp;$H48,Preise!$E$2:$E$201,0)),""))</f>
        <v/>
      </c>
      <c r="J48" s="30" t="str">
        <f aca="false">IF(OR($D48="",N($I48)=0),"",ROUND($D48*$I48,2))</f>
        <v/>
      </c>
      <c r="K48" s="21"/>
      <c r="L48" s="30" t="str">
        <f aca="false">IF($K48="","",ROUND($K48/60*Stundensatz!$C$5,2))</f>
        <v/>
      </c>
      <c r="M48" s="20"/>
      <c r="N48" s="20"/>
    </row>
    <row r="49" customFormat="false" ht="15" hidden="false" customHeight="false" outlineLevel="0" collapsed="false">
      <c r="A49" s="24"/>
      <c r="B49" s="20"/>
      <c r="C49" s="12" t="str">
        <f aca="false">IF($B49="","",T(IFERROR(INDEX(Sätze!$C$2:$C$121,MATCH($B49,Sätze!$B$2:$B$121,0)),"")))</f>
        <v/>
      </c>
      <c r="D49" s="22"/>
      <c r="E49" s="20"/>
      <c r="F49" s="30" t="str">
        <f aca="false">IF(OR($B49="",$D49="",$E49=""),"",IF($E49="kg",$D49,ROUND($D49*IFERROR(INDEX(Sätze!$G$2:$G$121,MATCH($B49,Sätze!$B$2:$B$121,0)),0),2)))</f>
        <v/>
      </c>
      <c r="G49" s="20"/>
      <c r="H49" s="20"/>
      <c r="I49" s="30" t="str">
        <f aca="false">IF(OR($C49="",$H49=""),"",IFERROR(INDEX(Preise!$D$2:$D$201,MATCH($C49&amp;"|"&amp;$H49,Preise!$E$2:$E$201,0)),""))</f>
        <v/>
      </c>
      <c r="J49" s="30" t="str">
        <f aca="false">IF(OR($D49="",N($I49)=0),"",ROUND($D49*$I49,2))</f>
        <v/>
      </c>
      <c r="K49" s="21"/>
      <c r="L49" s="30" t="str">
        <f aca="false">IF($K49="","",ROUND($K49/60*Stundensatz!$C$5,2))</f>
        <v/>
      </c>
      <c r="M49" s="20"/>
      <c r="N49" s="20"/>
    </row>
    <row r="50" customFormat="false" ht="15" hidden="false" customHeight="false" outlineLevel="0" collapsed="false">
      <c r="A50" s="24"/>
      <c r="B50" s="20"/>
      <c r="C50" s="12" t="str">
        <f aca="false">IF($B50="","",T(IFERROR(INDEX(Sätze!$C$2:$C$121,MATCH($B50,Sätze!$B$2:$B$121,0)),"")))</f>
        <v/>
      </c>
      <c r="D50" s="22"/>
      <c r="E50" s="20"/>
      <c r="F50" s="30" t="str">
        <f aca="false">IF(OR($B50="",$D50="",$E50=""),"",IF($E50="kg",$D50,ROUND($D50*IFERROR(INDEX(Sätze!$G$2:$G$121,MATCH($B50,Sätze!$B$2:$B$121,0)),0),2)))</f>
        <v/>
      </c>
      <c r="G50" s="20"/>
      <c r="H50" s="20"/>
      <c r="I50" s="30" t="str">
        <f aca="false">IF(OR($C50="",$H50=""),"",IFERROR(INDEX(Preise!$D$2:$D$201,MATCH($C50&amp;"|"&amp;$H50,Preise!$E$2:$E$201,0)),""))</f>
        <v/>
      </c>
      <c r="J50" s="30" t="str">
        <f aca="false">IF(OR($D50="",N($I50)=0),"",ROUND($D50*$I50,2))</f>
        <v/>
      </c>
      <c r="K50" s="21"/>
      <c r="L50" s="30" t="str">
        <f aca="false">IF($K50="","",ROUND($K50/60*Stundensatz!$C$5,2))</f>
        <v/>
      </c>
      <c r="M50" s="20"/>
      <c r="N50" s="20"/>
    </row>
    <row r="51" customFormat="false" ht="15" hidden="false" customHeight="false" outlineLevel="0" collapsed="false">
      <c r="A51" s="24"/>
      <c r="B51" s="20"/>
      <c r="C51" s="12" t="str">
        <f aca="false">IF($B51="","",T(IFERROR(INDEX(Sätze!$C$2:$C$121,MATCH($B51,Sätze!$B$2:$B$121,0)),"")))</f>
        <v/>
      </c>
      <c r="D51" s="22"/>
      <c r="E51" s="20"/>
      <c r="F51" s="30" t="str">
        <f aca="false">IF(OR($B51="",$D51="",$E51=""),"",IF($E51="kg",$D51,ROUND($D51*IFERROR(INDEX(Sätze!$G$2:$G$121,MATCH($B51,Sätze!$B$2:$B$121,0)),0),2)))</f>
        <v/>
      </c>
      <c r="G51" s="20"/>
      <c r="H51" s="20"/>
      <c r="I51" s="30" t="str">
        <f aca="false">IF(OR($C51="",$H51=""),"",IFERROR(INDEX(Preise!$D$2:$D$201,MATCH($C51&amp;"|"&amp;$H51,Preise!$E$2:$E$201,0)),""))</f>
        <v/>
      </c>
      <c r="J51" s="30" t="str">
        <f aca="false">IF(OR($D51="",N($I51)=0),"",ROUND($D51*$I51,2))</f>
        <v/>
      </c>
      <c r="K51" s="21"/>
      <c r="L51" s="30" t="str">
        <f aca="false">IF($K51="","",ROUND($K51/60*Stundensatz!$C$5,2))</f>
        <v/>
      </c>
      <c r="M51" s="20"/>
      <c r="N51" s="20"/>
    </row>
    <row r="52" customFormat="false" ht="15" hidden="false" customHeight="false" outlineLevel="0" collapsed="false">
      <c r="A52" s="24"/>
      <c r="B52" s="20"/>
      <c r="C52" s="12" t="str">
        <f aca="false">IF($B52="","",T(IFERROR(INDEX(Sätze!$C$2:$C$121,MATCH($B52,Sätze!$B$2:$B$121,0)),"")))</f>
        <v/>
      </c>
      <c r="D52" s="22"/>
      <c r="E52" s="20"/>
      <c r="F52" s="30" t="str">
        <f aca="false">IF(OR($B52="",$D52="",$E52=""),"",IF($E52="kg",$D52,ROUND($D52*IFERROR(INDEX(Sätze!$G$2:$G$121,MATCH($B52,Sätze!$B$2:$B$121,0)),0),2)))</f>
        <v/>
      </c>
      <c r="G52" s="20"/>
      <c r="H52" s="20"/>
      <c r="I52" s="30" t="str">
        <f aca="false">IF(OR($C52="",$H52=""),"",IFERROR(INDEX(Preise!$D$2:$D$201,MATCH($C52&amp;"|"&amp;$H52,Preise!$E$2:$E$201,0)),""))</f>
        <v/>
      </c>
      <c r="J52" s="30" t="str">
        <f aca="false">IF(OR($D52="",N($I52)=0),"",ROUND($D52*$I52,2))</f>
        <v/>
      </c>
      <c r="K52" s="21"/>
      <c r="L52" s="30" t="str">
        <f aca="false">IF($K52="","",ROUND($K52/60*Stundensatz!$C$5,2))</f>
        <v/>
      </c>
      <c r="M52" s="20"/>
      <c r="N52" s="20"/>
    </row>
    <row r="53" customFormat="false" ht="15" hidden="false" customHeight="false" outlineLevel="0" collapsed="false">
      <c r="A53" s="24"/>
      <c r="B53" s="20"/>
      <c r="C53" s="12" t="str">
        <f aca="false">IF($B53="","",T(IFERROR(INDEX(Sätze!$C$2:$C$121,MATCH($B53,Sätze!$B$2:$B$121,0)),"")))</f>
        <v/>
      </c>
      <c r="D53" s="22"/>
      <c r="E53" s="20"/>
      <c r="F53" s="30" t="str">
        <f aca="false">IF(OR($B53="",$D53="",$E53=""),"",IF($E53="kg",$D53,ROUND($D53*IFERROR(INDEX(Sätze!$G$2:$G$121,MATCH($B53,Sätze!$B$2:$B$121,0)),0),2)))</f>
        <v/>
      </c>
      <c r="G53" s="20"/>
      <c r="H53" s="20"/>
      <c r="I53" s="30" t="str">
        <f aca="false">IF(OR($C53="",$H53=""),"",IFERROR(INDEX(Preise!$D$2:$D$201,MATCH($C53&amp;"|"&amp;$H53,Preise!$E$2:$E$201,0)),""))</f>
        <v/>
      </c>
      <c r="J53" s="30" t="str">
        <f aca="false">IF(OR($D53="",N($I53)=0),"",ROUND($D53*$I53,2))</f>
        <v/>
      </c>
      <c r="K53" s="21"/>
      <c r="L53" s="30" t="str">
        <f aca="false">IF($K53="","",ROUND($K53/60*Stundensatz!$C$5,2))</f>
        <v/>
      </c>
      <c r="M53" s="20"/>
      <c r="N53" s="20"/>
    </row>
    <row r="54" customFormat="false" ht="15" hidden="false" customHeight="false" outlineLevel="0" collapsed="false">
      <c r="A54" s="24"/>
      <c r="B54" s="20"/>
      <c r="C54" s="12" t="str">
        <f aca="false">IF($B54="","",T(IFERROR(INDEX(Sätze!$C$2:$C$121,MATCH($B54,Sätze!$B$2:$B$121,0)),"")))</f>
        <v/>
      </c>
      <c r="D54" s="22"/>
      <c r="E54" s="20"/>
      <c r="F54" s="30" t="str">
        <f aca="false">IF(OR($B54="",$D54="",$E54=""),"",IF($E54="kg",$D54,ROUND($D54*IFERROR(INDEX(Sätze!$G$2:$G$121,MATCH($B54,Sätze!$B$2:$B$121,0)),0),2)))</f>
        <v/>
      </c>
      <c r="G54" s="20"/>
      <c r="H54" s="20"/>
      <c r="I54" s="30" t="str">
        <f aca="false">IF(OR($C54="",$H54=""),"",IFERROR(INDEX(Preise!$D$2:$D$201,MATCH($C54&amp;"|"&amp;$H54,Preise!$E$2:$E$201,0)),""))</f>
        <v/>
      </c>
      <c r="J54" s="30" t="str">
        <f aca="false">IF(OR($D54="",N($I54)=0),"",ROUND($D54*$I54,2))</f>
        <v/>
      </c>
      <c r="K54" s="21"/>
      <c r="L54" s="30" t="str">
        <f aca="false">IF($K54="","",ROUND($K54/60*Stundensatz!$C$5,2))</f>
        <v/>
      </c>
      <c r="M54" s="20"/>
      <c r="N54" s="20"/>
    </row>
    <row r="55" customFormat="false" ht="15" hidden="false" customHeight="false" outlineLevel="0" collapsed="false">
      <c r="A55" s="24"/>
      <c r="B55" s="20"/>
      <c r="C55" s="12" t="str">
        <f aca="false">IF($B55="","",T(IFERROR(INDEX(Sätze!$C$2:$C$121,MATCH($B55,Sätze!$B$2:$B$121,0)),"")))</f>
        <v/>
      </c>
      <c r="D55" s="22"/>
      <c r="E55" s="20"/>
      <c r="F55" s="30" t="str">
        <f aca="false">IF(OR($B55="",$D55="",$E55=""),"",IF($E55="kg",$D55,ROUND($D55*IFERROR(INDEX(Sätze!$G$2:$G$121,MATCH($B55,Sätze!$B$2:$B$121,0)),0),2)))</f>
        <v/>
      </c>
      <c r="G55" s="20"/>
      <c r="H55" s="20"/>
      <c r="I55" s="30" t="str">
        <f aca="false">IF(OR($C55="",$H55=""),"",IFERROR(INDEX(Preise!$D$2:$D$201,MATCH($C55&amp;"|"&amp;$H55,Preise!$E$2:$E$201,0)),""))</f>
        <v/>
      </c>
      <c r="J55" s="30" t="str">
        <f aca="false">IF(OR($D55="",N($I55)=0),"",ROUND($D55*$I55,2))</f>
        <v/>
      </c>
      <c r="K55" s="21"/>
      <c r="L55" s="30" t="str">
        <f aca="false">IF($K55="","",ROUND($K55/60*Stundensatz!$C$5,2))</f>
        <v/>
      </c>
      <c r="M55" s="20"/>
      <c r="N55" s="20"/>
    </row>
    <row r="56" customFormat="false" ht="15" hidden="false" customHeight="false" outlineLevel="0" collapsed="false">
      <c r="A56" s="24"/>
      <c r="B56" s="20"/>
      <c r="C56" s="12" t="str">
        <f aca="false">IF($B56="","",T(IFERROR(INDEX(Sätze!$C$2:$C$121,MATCH($B56,Sätze!$B$2:$B$121,0)),"")))</f>
        <v/>
      </c>
      <c r="D56" s="22"/>
      <c r="E56" s="20"/>
      <c r="F56" s="30" t="str">
        <f aca="false">IF(OR($B56="",$D56="",$E56=""),"",IF($E56="kg",$D56,ROUND($D56*IFERROR(INDEX(Sätze!$G$2:$G$121,MATCH($B56,Sätze!$B$2:$B$121,0)),0),2)))</f>
        <v/>
      </c>
      <c r="G56" s="20"/>
      <c r="H56" s="20"/>
      <c r="I56" s="30" t="str">
        <f aca="false">IF(OR($C56="",$H56=""),"",IFERROR(INDEX(Preise!$D$2:$D$201,MATCH($C56&amp;"|"&amp;$H56,Preise!$E$2:$E$201,0)),""))</f>
        <v/>
      </c>
      <c r="J56" s="30" t="str">
        <f aca="false">IF(OR($D56="",N($I56)=0),"",ROUND($D56*$I56,2))</f>
        <v/>
      </c>
      <c r="K56" s="21"/>
      <c r="L56" s="30" t="str">
        <f aca="false">IF($K56="","",ROUND($K56/60*Stundensatz!$C$5,2))</f>
        <v/>
      </c>
      <c r="M56" s="20"/>
      <c r="N56" s="20"/>
    </row>
    <row r="57" customFormat="false" ht="15" hidden="false" customHeight="false" outlineLevel="0" collapsed="false">
      <c r="A57" s="24"/>
      <c r="B57" s="20"/>
      <c r="C57" s="12" t="str">
        <f aca="false">IF($B57="","",T(IFERROR(INDEX(Sätze!$C$2:$C$121,MATCH($B57,Sätze!$B$2:$B$121,0)),"")))</f>
        <v/>
      </c>
      <c r="D57" s="22"/>
      <c r="E57" s="20"/>
      <c r="F57" s="30" t="str">
        <f aca="false">IF(OR($B57="",$D57="",$E57=""),"",IF($E57="kg",$D57,ROUND($D57*IFERROR(INDEX(Sätze!$G$2:$G$121,MATCH($B57,Sätze!$B$2:$B$121,0)),0),2)))</f>
        <v/>
      </c>
      <c r="G57" s="20"/>
      <c r="H57" s="20"/>
      <c r="I57" s="30" t="str">
        <f aca="false">IF(OR($C57="",$H57=""),"",IFERROR(INDEX(Preise!$D$2:$D$201,MATCH($C57&amp;"|"&amp;$H57,Preise!$E$2:$E$201,0)),""))</f>
        <v/>
      </c>
      <c r="J57" s="30" t="str">
        <f aca="false">IF(OR($D57="",N($I57)=0),"",ROUND($D57*$I57,2))</f>
        <v/>
      </c>
      <c r="K57" s="21"/>
      <c r="L57" s="30" t="str">
        <f aca="false">IF($K57="","",ROUND($K57/60*Stundensatz!$C$5,2))</f>
        <v/>
      </c>
      <c r="M57" s="20"/>
      <c r="N57" s="20"/>
    </row>
    <row r="58" customFormat="false" ht="15" hidden="false" customHeight="false" outlineLevel="0" collapsed="false">
      <c r="A58" s="24"/>
      <c r="B58" s="20"/>
      <c r="C58" s="12" t="str">
        <f aca="false">IF($B58="","",T(IFERROR(INDEX(Sätze!$C$2:$C$121,MATCH($B58,Sätze!$B$2:$B$121,0)),"")))</f>
        <v/>
      </c>
      <c r="D58" s="22"/>
      <c r="E58" s="20"/>
      <c r="F58" s="30" t="str">
        <f aca="false">IF(OR($B58="",$D58="",$E58=""),"",IF($E58="kg",$D58,ROUND($D58*IFERROR(INDEX(Sätze!$G$2:$G$121,MATCH($B58,Sätze!$B$2:$B$121,0)),0),2)))</f>
        <v/>
      </c>
      <c r="G58" s="20"/>
      <c r="H58" s="20"/>
      <c r="I58" s="30" t="str">
        <f aca="false">IF(OR($C58="",$H58=""),"",IFERROR(INDEX(Preise!$D$2:$D$201,MATCH($C58&amp;"|"&amp;$H58,Preise!$E$2:$E$201,0)),""))</f>
        <v/>
      </c>
      <c r="J58" s="30" t="str">
        <f aca="false">IF(OR($D58="",N($I58)=0),"",ROUND($D58*$I58,2))</f>
        <v/>
      </c>
      <c r="K58" s="21"/>
      <c r="L58" s="30" t="str">
        <f aca="false">IF($K58="","",ROUND($K58/60*Stundensatz!$C$5,2))</f>
        <v/>
      </c>
      <c r="M58" s="20"/>
      <c r="N58" s="20"/>
    </row>
    <row r="59" customFormat="false" ht="15" hidden="false" customHeight="false" outlineLevel="0" collapsed="false">
      <c r="A59" s="24"/>
      <c r="B59" s="20"/>
      <c r="C59" s="12" t="str">
        <f aca="false">IF($B59="","",T(IFERROR(INDEX(Sätze!$C$2:$C$121,MATCH($B59,Sätze!$B$2:$B$121,0)),"")))</f>
        <v/>
      </c>
      <c r="D59" s="22"/>
      <c r="E59" s="20"/>
      <c r="F59" s="30" t="str">
        <f aca="false">IF(OR($B59="",$D59="",$E59=""),"",IF($E59="kg",$D59,ROUND($D59*IFERROR(INDEX(Sätze!$G$2:$G$121,MATCH($B59,Sätze!$B$2:$B$121,0)),0),2)))</f>
        <v/>
      </c>
      <c r="G59" s="20"/>
      <c r="H59" s="20"/>
      <c r="I59" s="30" t="str">
        <f aca="false">IF(OR($C59="",$H59=""),"",IFERROR(INDEX(Preise!$D$2:$D$201,MATCH($C59&amp;"|"&amp;$H59,Preise!$E$2:$E$201,0)),""))</f>
        <v/>
      </c>
      <c r="J59" s="30" t="str">
        <f aca="false">IF(OR($D59="",N($I59)=0),"",ROUND($D59*$I59,2))</f>
        <v/>
      </c>
      <c r="K59" s="21"/>
      <c r="L59" s="30" t="str">
        <f aca="false">IF($K59="","",ROUND($K59/60*Stundensatz!$C$5,2))</f>
        <v/>
      </c>
      <c r="M59" s="20"/>
      <c r="N59" s="20"/>
    </row>
    <row r="60" customFormat="false" ht="15" hidden="false" customHeight="false" outlineLevel="0" collapsed="false">
      <c r="A60" s="24"/>
      <c r="B60" s="20"/>
      <c r="C60" s="12" t="str">
        <f aca="false">IF($B60="","",T(IFERROR(INDEX(Sätze!$C$2:$C$121,MATCH($B60,Sätze!$B$2:$B$121,0)),"")))</f>
        <v/>
      </c>
      <c r="D60" s="22"/>
      <c r="E60" s="20"/>
      <c r="F60" s="30" t="str">
        <f aca="false">IF(OR($B60="",$D60="",$E60=""),"",IF($E60="kg",$D60,ROUND($D60*IFERROR(INDEX(Sätze!$G$2:$G$121,MATCH($B60,Sätze!$B$2:$B$121,0)),0),2)))</f>
        <v/>
      </c>
      <c r="G60" s="20"/>
      <c r="H60" s="20"/>
      <c r="I60" s="30" t="str">
        <f aca="false">IF(OR($C60="",$H60=""),"",IFERROR(INDEX(Preise!$D$2:$D$201,MATCH($C60&amp;"|"&amp;$H60,Preise!$E$2:$E$201,0)),""))</f>
        <v/>
      </c>
      <c r="J60" s="30" t="str">
        <f aca="false">IF(OR($D60="",N($I60)=0),"",ROUND($D60*$I60,2))</f>
        <v/>
      </c>
      <c r="K60" s="21"/>
      <c r="L60" s="30" t="str">
        <f aca="false">IF($K60="","",ROUND($K60/60*Stundensatz!$C$5,2))</f>
        <v/>
      </c>
      <c r="M60" s="20"/>
      <c r="N60" s="20"/>
    </row>
    <row r="61" customFormat="false" ht="15" hidden="false" customHeight="false" outlineLevel="0" collapsed="false">
      <c r="A61" s="24"/>
      <c r="B61" s="20"/>
      <c r="C61" s="12" t="str">
        <f aca="false">IF($B61="","",T(IFERROR(INDEX(Sätze!$C$2:$C$121,MATCH($B61,Sätze!$B$2:$B$121,0)),"")))</f>
        <v/>
      </c>
      <c r="D61" s="22"/>
      <c r="E61" s="20"/>
      <c r="F61" s="30" t="str">
        <f aca="false">IF(OR($B61="",$D61="",$E61=""),"",IF($E61="kg",$D61,ROUND($D61*IFERROR(INDEX(Sätze!$G$2:$G$121,MATCH($B61,Sätze!$B$2:$B$121,0)),0),2)))</f>
        <v/>
      </c>
      <c r="G61" s="20"/>
      <c r="H61" s="20"/>
      <c r="I61" s="30" t="str">
        <f aca="false">IF(OR($C61="",$H61=""),"",IFERROR(INDEX(Preise!$D$2:$D$201,MATCH($C61&amp;"|"&amp;$H61,Preise!$E$2:$E$201,0)),""))</f>
        <v/>
      </c>
      <c r="J61" s="30" t="str">
        <f aca="false">IF(OR($D61="",N($I61)=0),"",ROUND($D61*$I61,2))</f>
        <v/>
      </c>
      <c r="K61" s="21"/>
      <c r="L61" s="30" t="str">
        <f aca="false">IF($K61="","",ROUND($K61/60*Stundensatz!$C$5,2))</f>
        <v/>
      </c>
      <c r="M61" s="20"/>
      <c r="N61" s="20"/>
    </row>
    <row r="62" customFormat="false" ht="15" hidden="false" customHeight="false" outlineLevel="0" collapsed="false">
      <c r="A62" s="24"/>
      <c r="B62" s="20"/>
      <c r="C62" s="12" t="str">
        <f aca="false">IF($B62="","",T(IFERROR(INDEX(Sätze!$C$2:$C$121,MATCH($B62,Sätze!$B$2:$B$121,0)),"")))</f>
        <v/>
      </c>
      <c r="D62" s="22"/>
      <c r="E62" s="20"/>
      <c r="F62" s="30" t="str">
        <f aca="false">IF(OR($B62="",$D62="",$E62=""),"",IF($E62="kg",$D62,ROUND($D62*IFERROR(INDEX(Sätze!$G$2:$G$121,MATCH($B62,Sätze!$B$2:$B$121,0)),0),2)))</f>
        <v/>
      </c>
      <c r="G62" s="20"/>
      <c r="H62" s="20"/>
      <c r="I62" s="30" t="str">
        <f aca="false">IF(OR($C62="",$H62=""),"",IFERROR(INDEX(Preise!$D$2:$D$201,MATCH($C62&amp;"|"&amp;$H62,Preise!$E$2:$E$201,0)),""))</f>
        <v/>
      </c>
      <c r="J62" s="30" t="str">
        <f aca="false">IF(OR($D62="",N($I62)=0),"",ROUND($D62*$I62,2))</f>
        <v/>
      </c>
      <c r="K62" s="21"/>
      <c r="L62" s="30" t="str">
        <f aca="false">IF($K62="","",ROUND($K62/60*Stundensatz!$C$5,2))</f>
        <v/>
      </c>
      <c r="M62" s="20"/>
      <c r="N62" s="20"/>
    </row>
    <row r="63" customFormat="false" ht="15" hidden="false" customHeight="false" outlineLevel="0" collapsed="false">
      <c r="A63" s="24"/>
      <c r="B63" s="20"/>
      <c r="C63" s="12" t="str">
        <f aca="false">IF($B63="","",T(IFERROR(INDEX(Sätze!$C$2:$C$121,MATCH($B63,Sätze!$B$2:$B$121,0)),"")))</f>
        <v/>
      </c>
      <c r="D63" s="22"/>
      <c r="E63" s="20"/>
      <c r="F63" s="30" t="str">
        <f aca="false">IF(OR($B63="",$D63="",$E63=""),"",IF($E63="kg",$D63,ROUND($D63*IFERROR(INDEX(Sätze!$G$2:$G$121,MATCH($B63,Sätze!$B$2:$B$121,0)),0),2)))</f>
        <v/>
      </c>
      <c r="G63" s="20"/>
      <c r="H63" s="20"/>
      <c r="I63" s="30" t="str">
        <f aca="false">IF(OR($C63="",$H63=""),"",IFERROR(INDEX(Preise!$D$2:$D$201,MATCH($C63&amp;"|"&amp;$H63,Preise!$E$2:$E$201,0)),""))</f>
        <v/>
      </c>
      <c r="J63" s="30" t="str">
        <f aca="false">IF(OR($D63="",N($I63)=0),"",ROUND($D63*$I63,2))</f>
        <v/>
      </c>
      <c r="K63" s="21"/>
      <c r="L63" s="30" t="str">
        <f aca="false">IF($K63="","",ROUND($K63/60*Stundensatz!$C$5,2))</f>
        <v/>
      </c>
      <c r="M63" s="20"/>
      <c r="N63" s="20"/>
    </row>
    <row r="64" customFormat="false" ht="15" hidden="false" customHeight="false" outlineLevel="0" collapsed="false">
      <c r="A64" s="24"/>
      <c r="B64" s="20"/>
      <c r="C64" s="12" t="str">
        <f aca="false">IF($B64="","",T(IFERROR(INDEX(Sätze!$C$2:$C$121,MATCH($B64,Sätze!$B$2:$B$121,0)),"")))</f>
        <v/>
      </c>
      <c r="D64" s="22"/>
      <c r="E64" s="20"/>
      <c r="F64" s="30" t="str">
        <f aca="false">IF(OR($B64="",$D64="",$E64=""),"",IF($E64="kg",$D64,ROUND($D64*IFERROR(INDEX(Sätze!$G$2:$G$121,MATCH($B64,Sätze!$B$2:$B$121,0)),0),2)))</f>
        <v/>
      </c>
      <c r="G64" s="20"/>
      <c r="H64" s="20"/>
      <c r="I64" s="30" t="str">
        <f aca="false">IF(OR($C64="",$H64=""),"",IFERROR(INDEX(Preise!$D$2:$D$201,MATCH($C64&amp;"|"&amp;$H64,Preise!$E$2:$E$201,0)),""))</f>
        <v/>
      </c>
      <c r="J64" s="30" t="str">
        <f aca="false">IF(OR($D64="",N($I64)=0),"",ROUND($D64*$I64,2))</f>
        <v/>
      </c>
      <c r="K64" s="21"/>
      <c r="L64" s="30" t="str">
        <f aca="false">IF($K64="","",ROUND($K64/60*Stundensatz!$C$5,2))</f>
        <v/>
      </c>
      <c r="M64" s="20"/>
      <c r="N64" s="20"/>
    </row>
    <row r="65" customFormat="false" ht="15" hidden="false" customHeight="false" outlineLevel="0" collapsed="false">
      <c r="A65" s="24"/>
      <c r="B65" s="20"/>
      <c r="C65" s="12" t="str">
        <f aca="false">IF($B65="","",T(IFERROR(INDEX(Sätze!$C$2:$C$121,MATCH($B65,Sätze!$B$2:$B$121,0)),"")))</f>
        <v/>
      </c>
      <c r="D65" s="22"/>
      <c r="E65" s="20"/>
      <c r="F65" s="30" t="str">
        <f aca="false">IF(OR($B65="",$D65="",$E65=""),"",IF($E65="kg",$D65,ROUND($D65*IFERROR(INDEX(Sätze!$G$2:$G$121,MATCH($B65,Sätze!$B$2:$B$121,0)),0),2)))</f>
        <v/>
      </c>
      <c r="G65" s="20"/>
      <c r="H65" s="20"/>
      <c r="I65" s="30" t="str">
        <f aca="false">IF(OR($C65="",$H65=""),"",IFERROR(INDEX(Preise!$D$2:$D$201,MATCH($C65&amp;"|"&amp;$H65,Preise!$E$2:$E$201,0)),""))</f>
        <v/>
      </c>
      <c r="J65" s="30" t="str">
        <f aca="false">IF(OR($D65="",N($I65)=0),"",ROUND($D65*$I65,2))</f>
        <v/>
      </c>
      <c r="K65" s="21"/>
      <c r="L65" s="30" t="str">
        <f aca="false">IF($K65="","",ROUND($K65/60*Stundensatz!$C$5,2))</f>
        <v/>
      </c>
      <c r="M65" s="20"/>
      <c r="N65" s="20"/>
    </row>
    <row r="66" customFormat="false" ht="15" hidden="false" customHeight="false" outlineLevel="0" collapsed="false">
      <c r="A66" s="24"/>
      <c r="B66" s="20"/>
      <c r="C66" s="12" t="str">
        <f aca="false">IF($B66="","",T(IFERROR(INDEX(Sätze!$C$2:$C$121,MATCH($B66,Sätze!$B$2:$B$121,0)),"")))</f>
        <v/>
      </c>
      <c r="D66" s="22"/>
      <c r="E66" s="20"/>
      <c r="F66" s="30" t="str">
        <f aca="false">IF(OR($B66="",$D66="",$E66=""),"",IF($E66="kg",$D66,ROUND($D66*IFERROR(INDEX(Sätze!$G$2:$G$121,MATCH($B66,Sätze!$B$2:$B$121,0)),0),2)))</f>
        <v/>
      </c>
      <c r="G66" s="20"/>
      <c r="H66" s="20"/>
      <c r="I66" s="30" t="str">
        <f aca="false">IF(OR($C66="",$H66=""),"",IFERROR(INDEX(Preise!$D$2:$D$201,MATCH($C66&amp;"|"&amp;$H66,Preise!$E$2:$E$201,0)),""))</f>
        <v/>
      </c>
      <c r="J66" s="30" t="str">
        <f aca="false">IF(OR($D66="",N($I66)=0),"",ROUND($D66*$I66,2))</f>
        <v/>
      </c>
      <c r="K66" s="21"/>
      <c r="L66" s="30" t="str">
        <f aca="false">IF($K66="","",ROUND($K66/60*Stundensatz!$C$5,2))</f>
        <v/>
      </c>
      <c r="M66" s="20"/>
      <c r="N66" s="20"/>
    </row>
    <row r="67" customFormat="false" ht="15" hidden="false" customHeight="false" outlineLevel="0" collapsed="false">
      <c r="A67" s="24"/>
      <c r="B67" s="20"/>
      <c r="C67" s="12" t="str">
        <f aca="false">IF($B67="","",T(IFERROR(INDEX(Sätze!$C$2:$C$121,MATCH($B67,Sätze!$B$2:$B$121,0)),"")))</f>
        <v/>
      </c>
      <c r="D67" s="22"/>
      <c r="E67" s="20"/>
      <c r="F67" s="30" t="str">
        <f aca="false">IF(OR($B67="",$D67="",$E67=""),"",IF($E67="kg",$D67,ROUND($D67*IFERROR(INDEX(Sätze!$G$2:$G$121,MATCH($B67,Sätze!$B$2:$B$121,0)),0),2)))</f>
        <v/>
      </c>
      <c r="G67" s="20"/>
      <c r="H67" s="20"/>
      <c r="I67" s="30" t="str">
        <f aca="false">IF(OR($C67="",$H67=""),"",IFERROR(INDEX(Preise!$D$2:$D$201,MATCH($C67&amp;"|"&amp;$H67,Preise!$E$2:$E$201,0)),""))</f>
        <v/>
      </c>
      <c r="J67" s="30" t="str">
        <f aca="false">IF(OR($D67="",N($I67)=0),"",ROUND($D67*$I67,2))</f>
        <v/>
      </c>
      <c r="K67" s="21"/>
      <c r="L67" s="30" t="str">
        <f aca="false">IF($K67="","",ROUND($K67/60*Stundensatz!$C$5,2))</f>
        <v/>
      </c>
      <c r="M67" s="20"/>
      <c r="N67" s="20"/>
    </row>
    <row r="68" customFormat="false" ht="15" hidden="false" customHeight="false" outlineLevel="0" collapsed="false">
      <c r="A68" s="24"/>
      <c r="B68" s="20"/>
      <c r="C68" s="12" t="str">
        <f aca="false">IF($B68="","",T(IFERROR(INDEX(Sätze!$C$2:$C$121,MATCH($B68,Sätze!$B$2:$B$121,0)),"")))</f>
        <v/>
      </c>
      <c r="D68" s="22"/>
      <c r="E68" s="20"/>
      <c r="F68" s="30" t="str">
        <f aca="false">IF(OR($B68="",$D68="",$E68=""),"",IF($E68="kg",$D68,ROUND($D68*IFERROR(INDEX(Sätze!$G$2:$G$121,MATCH($B68,Sätze!$B$2:$B$121,0)),0),2)))</f>
        <v/>
      </c>
      <c r="G68" s="20"/>
      <c r="H68" s="20"/>
      <c r="I68" s="30" t="str">
        <f aca="false">IF(OR($C68="",$H68=""),"",IFERROR(INDEX(Preise!$D$2:$D$201,MATCH($C68&amp;"|"&amp;$H68,Preise!$E$2:$E$201,0)),""))</f>
        <v/>
      </c>
      <c r="J68" s="30" t="str">
        <f aca="false">IF(OR($D68="",N($I68)=0),"",ROUND($D68*$I68,2))</f>
        <v/>
      </c>
      <c r="K68" s="21"/>
      <c r="L68" s="30" t="str">
        <f aca="false">IF($K68="","",ROUND($K68/60*Stundensatz!$C$5,2))</f>
        <v/>
      </c>
      <c r="M68" s="20"/>
      <c r="N68" s="20"/>
    </row>
    <row r="69" customFormat="false" ht="15" hidden="false" customHeight="false" outlineLevel="0" collapsed="false">
      <c r="A69" s="24"/>
      <c r="B69" s="20"/>
      <c r="C69" s="12" t="str">
        <f aca="false">IF($B69="","",T(IFERROR(INDEX(Sätze!$C$2:$C$121,MATCH($B69,Sätze!$B$2:$B$121,0)),"")))</f>
        <v/>
      </c>
      <c r="D69" s="22"/>
      <c r="E69" s="20"/>
      <c r="F69" s="30" t="str">
        <f aca="false">IF(OR($B69="",$D69="",$E69=""),"",IF($E69="kg",$D69,ROUND($D69*IFERROR(INDEX(Sätze!$G$2:$G$121,MATCH($B69,Sätze!$B$2:$B$121,0)),0),2)))</f>
        <v/>
      </c>
      <c r="G69" s="20"/>
      <c r="H69" s="20"/>
      <c r="I69" s="30" t="str">
        <f aca="false">IF(OR($C69="",$H69=""),"",IFERROR(INDEX(Preise!$D$2:$D$201,MATCH($C69&amp;"|"&amp;$H69,Preise!$E$2:$E$201,0)),""))</f>
        <v/>
      </c>
      <c r="J69" s="30" t="str">
        <f aca="false">IF(OR($D69="",N($I69)=0),"",ROUND($D69*$I69,2))</f>
        <v/>
      </c>
      <c r="K69" s="21"/>
      <c r="L69" s="30" t="str">
        <f aca="false">IF($K69="","",ROUND($K69/60*Stundensatz!$C$5,2))</f>
        <v/>
      </c>
      <c r="M69" s="20"/>
      <c r="N69" s="20"/>
    </row>
    <row r="70" customFormat="false" ht="15" hidden="false" customHeight="false" outlineLevel="0" collapsed="false">
      <c r="A70" s="24"/>
      <c r="B70" s="20"/>
      <c r="C70" s="12" t="str">
        <f aca="false">IF($B70="","",T(IFERROR(INDEX(Sätze!$C$2:$C$121,MATCH($B70,Sätze!$B$2:$B$121,0)),"")))</f>
        <v/>
      </c>
      <c r="D70" s="22"/>
      <c r="E70" s="20"/>
      <c r="F70" s="30" t="str">
        <f aca="false">IF(OR($B70="",$D70="",$E70=""),"",IF($E70="kg",$D70,ROUND($D70*IFERROR(INDEX(Sätze!$G$2:$G$121,MATCH($B70,Sätze!$B$2:$B$121,0)),0),2)))</f>
        <v/>
      </c>
      <c r="G70" s="20"/>
      <c r="H70" s="20"/>
      <c r="I70" s="30" t="str">
        <f aca="false">IF(OR($C70="",$H70=""),"",IFERROR(INDEX(Preise!$D$2:$D$201,MATCH($C70&amp;"|"&amp;$H70,Preise!$E$2:$E$201,0)),""))</f>
        <v/>
      </c>
      <c r="J70" s="30" t="str">
        <f aca="false">IF(OR($D70="",N($I70)=0),"",ROUND($D70*$I70,2))</f>
        <v/>
      </c>
      <c r="K70" s="21"/>
      <c r="L70" s="30" t="str">
        <f aca="false">IF($K70="","",ROUND($K70/60*Stundensatz!$C$5,2))</f>
        <v/>
      </c>
      <c r="M70" s="20"/>
      <c r="N70" s="20"/>
    </row>
    <row r="71" customFormat="false" ht="15" hidden="false" customHeight="false" outlineLevel="0" collapsed="false">
      <c r="A71" s="24"/>
      <c r="B71" s="20"/>
      <c r="C71" s="12" t="str">
        <f aca="false">IF($B71="","",T(IFERROR(INDEX(Sätze!$C$2:$C$121,MATCH($B71,Sätze!$B$2:$B$121,0)),"")))</f>
        <v/>
      </c>
      <c r="D71" s="22"/>
      <c r="E71" s="20"/>
      <c r="F71" s="30" t="str">
        <f aca="false">IF(OR($B71="",$D71="",$E71=""),"",IF($E71="kg",$D71,ROUND($D71*IFERROR(INDEX(Sätze!$G$2:$G$121,MATCH($B71,Sätze!$B$2:$B$121,0)),0),2)))</f>
        <v/>
      </c>
      <c r="G71" s="20"/>
      <c r="H71" s="20"/>
      <c r="I71" s="30" t="str">
        <f aca="false">IF(OR($C71="",$H71=""),"",IFERROR(INDEX(Preise!$D$2:$D$201,MATCH($C71&amp;"|"&amp;$H71,Preise!$E$2:$E$201,0)),""))</f>
        <v/>
      </c>
      <c r="J71" s="30" t="str">
        <f aca="false">IF(OR($D71="",N($I71)=0),"",ROUND($D71*$I71,2))</f>
        <v/>
      </c>
      <c r="K71" s="21"/>
      <c r="L71" s="30" t="str">
        <f aca="false">IF($K71="","",ROUND($K71/60*Stundensatz!$C$5,2))</f>
        <v/>
      </c>
      <c r="M71" s="20"/>
      <c r="N71" s="20"/>
    </row>
    <row r="72" customFormat="false" ht="15" hidden="false" customHeight="false" outlineLevel="0" collapsed="false">
      <c r="A72" s="24"/>
      <c r="B72" s="20"/>
      <c r="C72" s="12" t="str">
        <f aca="false">IF($B72="","",T(IFERROR(INDEX(Sätze!$C$2:$C$121,MATCH($B72,Sätze!$B$2:$B$121,0)),"")))</f>
        <v/>
      </c>
      <c r="D72" s="22"/>
      <c r="E72" s="20"/>
      <c r="F72" s="30" t="str">
        <f aca="false">IF(OR($B72="",$D72="",$E72=""),"",IF($E72="kg",$D72,ROUND($D72*IFERROR(INDEX(Sätze!$G$2:$G$121,MATCH($B72,Sätze!$B$2:$B$121,0)),0),2)))</f>
        <v/>
      </c>
      <c r="G72" s="20"/>
      <c r="H72" s="20"/>
      <c r="I72" s="30" t="str">
        <f aca="false">IF(OR($C72="",$H72=""),"",IFERROR(INDEX(Preise!$D$2:$D$201,MATCH($C72&amp;"|"&amp;$H72,Preise!$E$2:$E$201,0)),""))</f>
        <v/>
      </c>
      <c r="J72" s="30" t="str">
        <f aca="false">IF(OR($D72="",N($I72)=0),"",ROUND($D72*$I72,2))</f>
        <v/>
      </c>
      <c r="K72" s="21"/>
      <c r="L72" s="30" t="str">
        <f aca="false">IF($K72="","",ROUND($K72/60*Stundensatz!$C$5,2))</f>
        <v/>
      </c>
      <c r="M72" s="20"/>
      <c r="N72" s="20"/>
    </row>
    <row r="73" customFormat="false" ht="15" hidden="false" customHeight="false" outlineLevel="0" collapsed="false">
      <c r="A73" s="24"/>
      <c r="B73" s="20"/>
      <c r="C73" s="12" t="str">
        <f aca="false">IF($B73="","",T(IFERROR(INDEX(Sätze!$C$2:$C$121,MATCH($B73,Sätze!$B$2:$B$121,0)),"")))</f>
        <v/>
      </c>
      <c r="D73" s="22"/>
      <c r="E73" s="20"/>
      <c r="F73" s="30" t="str">
        <f aca="false">IF(OR($B73="",$D73="",$E73=""),"",IF($E73="kg",$D73,ROUND($D73*IFERROR(INDEX(Sätze!$G$2:$G$121,MATCH($B73,Sätze!$B$2:$B$121,0)),0),2)))</f>
        <v/>
      </c>
      <c r="G73" s="20"/>
      <c r="H73" s="20"/>
      <c r="I73" s="30" t="str">
        <f aca="false">IF(OR($C73="",$H73=""),"",IFERROR(INDEX(Preise!$D$2:$D$201,MATCH($C73&amp;"|"&amp;$H73,Preise!$E$2:$E$201,0)),""))</f>
        <v/>
      </c>
      <c r="J73" s="30" t="str">
        <f aca="false">IF(OR($D73="",N($I73)=0),"",ROUND($D73*$I73,2))</f>
        <v/>
      </c>
      <c r="K73" s="21"/>
      <c r="L73" s="30" t="str">
        <f aca="false">IF($K73="","",ROUND($K73/60*Stundensatz!$C$5,2))</f>
        <v/>
      </c>
      <c r="M73" s="20"/>
      <c r="N73" s="20"/>
    </row>
    <row r="74" customFormat="false" ht="15" hidden="false" customHeight="false" outlineLevel="0" collapsed="false">
      <c r="A74" s="24"/>
      <c r="B74" s="20"/>
      <c r="C74" s="12" t="str">
        <f aca="false">IF($B74="","",T(IFERROR(INDEX(Sätze!$C$2:$C$121,MATCH($B74,Sätze!$B$2:$B$121,0)),"")))</f>
        <v/>
      </c>
      <c r="D74" s="22"/>
      <c r="E74" s="20"/>
      <c r="F74" s="30" t="str">
        <f aca="false">IF(OR($B74="",$D74="",$E74=""),"",IF($E74="kg",$D74,ROUND($D74*IFERROR(INDEX(Sätze!$G$2:$G$121,MATCH($B74,Sätze!$B$2:$B$121,0)),0),2)))</f>
        <v/>
      </c>
      <c r="G74" s="20"/>
      <c r="H74" s="20"/>
      <c r="I74" s="30" t="str">
        <f aca="false">IF(OR($C74="",$H74=""),"",IFERROR(INDEX(Preise!$D$2:$D$201,MATCH($C74&amp;"|"&amp;$H74,Preise!$E$2:$E$201,0)),""))</f>
        <v/>
      </c>
      <c r="J74" s="30" t="str">
        <f aca="false">IF(OR($D74="",N($I74)=0),"",ROUND($D74*$I74,2))</f>
        <v/>
      </c>
      <c r="K74" s="21"/>
      <c r="L74" s="30" t="str">
        <f aca="false">IF($K74="","",ROUND($K74/60*Stundensatz!$C$5,2))</f>
        <v/>
      </c>
      <c r="M74" s="20"/>
      <c r="N74" s="20"/>
    </row>
    <row r="75" customFormat="false" ht="15" hidden="false" customHeight="false" outlineLevel="0" collapsed="false">
      <c r="A75" s="24"/>
      <c r="B75" s="20"/>
      <c r="C75" s="12" t="str">
        <f aca="false">IF($B75="","",T(IFERROR(INDEX(Sätze!$C$2:$C$121,MATCH($B75,Sätze!$B$2:$B$121,0)),"")))</f>
        <v/>
      </c>
      <c r="D75" s="22"/>
      <c r="E75" s="20"/>
      <c r="F75" s="30" t="str">
        <f aca="false">IF(OR($B75="",$D75="",$E75=""),"",IF($E75="kg",$D75,ROUND($D75*IFERROR(INDEX(Sätze!$G$2:$G$121,MATCH($B75,Sätze!$B$2:$B$121,0)),0),2)))</f>
        <v/>
      </c>
      <c r="G75" s="20"/>
      <c r="H75" s="20"/>
      <c r="I75" s="30" t="str">
        <f aca="false">IF(OR($C75="",$H75=""),"",IFERROR(INDEX(Preise!$D$2:$D$201,MATCH($C75&amp;"|"&amp;$H75,Preise!$E$2:$E$201,0)),""))</f>
        <v/>
      </c>
      <c r="J75" s="30" t="str">
        <f aca="false">IF(OR($D75="",N($I75)=0),"",ROUND($D75*$I75,2))</f>
        <v/>
      </c>
      <c r="K75" s="21"/>
      <c r="L75" s="30" t="str">
        <f aca="false">IF($K75="","",ROUND($K75/60*Stundensatz!$C$5,2))</f>
        <v/>
      </c>
      <c r="M75" s="20"/>
      <c r="N75" s="20"/>
    </row>
    <row r="76" customFormat="false" ht="15" hidden="false" customHeight="false" outlineLevel="0" collapsed="false">
      <c r="A76" s="24"/>
      <c r="B76" s="20"/>
      <c r="C76" s="12" t="str">
        <f aca="false">IF($B76="","",T(IFERROR(INDEX(Sätze!$C$2:$C$121,MATCH($B76,Sätze!$B$2:$B$121,0)),"")))</f>
        <v/>
      </c>
      <c r="D76" s="22"/>
      <c r="E76" s="20"/>
      <c r="F76" s="30" t="str">
        <f aca="false">IF(OR($B76="",$D76="",$E76=""),"",IF($E76="kg",$D76,ROUND($D76*IFERROR(INDEX(Sätze!$G$2:$G$121,MATCH($B76,Sätze!$B$2:$B$121,0)),0),2)))</f>
        <v/>
      </c>
      <c r="G76" s="20"/>
      <c r="H76" s="20"/>
      <c r="I76" s="30" t="str">
        <f aca="false">IF(OR($C76="",$H76=""),"",IFERROR(INDEX(Preise!$D$2:$D$201,MATCH($C76&amp;"|"&amp;$H76,Preise!$E$2:$E$201,0)),""))</f>
        <v/>
      </c>
      <c r="J76" s="30" t="str">
        <f aca="false">IF(OR($D76="",N($I76)=0),"",ROUND($D76*$I76,2))</f>
        <v/>
      </c>
      <c r="K76" s="21"/>
      <c r="L76" s="30" t="str">
        <f aca="false">IF($K76="","",ROUND($K76/60*Stundensatz!$C$5,2))</f>
        <v/>
      </c>
      <c r="M76" s="20"/>
      <c r="N76" s="20"/>
    </row>
    <row r="77" customFormat="false" ht="15" hidden="false" customHeight="false" outlineLevel="0" collapsed="false">
      <c r="A77" s="24"/>
      <c r="B77" s="20"/>
      <c r="C77" s="12" t="str">
        <f aca="false">IF($B77="","",T(IFERROR(INDEX(Sätze!$C$2:$C$121,MATCH($B77,Sätze!$B$2:$B$121,0)),"")))</f>
        <v/>
      </c>
      <c r="D77" s="22"/>
      <c r="E77" s="20"/>
      <c r="F77" s="30" t="str">
        <f aca="false">IF(OR($B77="",$D77="",$E77=""),"",IF($E77="kg",$D77,ROUND($D77*IFERROR(INDEX(Sätze!$G$2:$G$121,MATCH($B77,Sätze!$B$2:$B$121,0)),0),2)))</f>
        <v/>
      </c>
      <c r="G77" s="20"/>
      <c r="H77" s="20"/>
      <c r="I77" s="30" t="str">
        <f aca="false">IF(OR($C77="",$H77=""),"",IFERROR(INDEX(Preise!$D$2:$D$201,MATCH($C77&amp;"|"&amp;$H77,Preise!$E$2:$E$201,0)),""))</f>
        <v/>
      </c>
      <c r="J77" s="30" t="str">
        <f aca="false">IF(OR($D77="",N($I77)=0),"",ROUND($D77*$I77,2))</f>
        <v/>
      </c>
      <c r="K77" s="21"/>
      <c r="L77" s="30" t="str">
        <f aca="false">IF($K77="","",ROUND($K77/60*Stundensatz!$C$5,2))</f>
        <v/>
      </c>
      <c r="M77" s="20"/>
      <c r="N77" s="20"/>
    </row>
    <row r="78" customFormat="false" ht="15" hidden="false" customHeight="false" outlineLevel="0" collapsed="false">
      <c r="A78" s="24"/>
      <c r="B78" s="20"/>
      <c r="C78" s="12" t="str">
        <f aca="false">IF($B78="","",T(IFERROR(INDEX(Sätze!$C$2:$C$121,MATCH($B78,Sätze!$B$2:$B$121,0)),"")))</f>
        <v/>
      </c>
      <c r="D78" s="22"/>
      <c r="E78" s="20"/>
      <c r="F78" s="30" t="str">
        <f aca="false">IF(OR($B78="",$D78="",$E78=""),"",IF($E78="kg",$D78,ROUND($D78*IFERROR(INDEX(Sätze!$G$2:$G$121,MATCH($B78,Sätze!$B$2:$B$121,0)),0),2)))</f>
        <v/>
      </c>
      <c r="G78" s="20"/>
      <c r="H78" s="20"/>
      <c r="I78" s="30" t="str">
        <f aca="false">IF(OR($C78="",$H78=""),"",IFERROR(INDEX(Preise!$D$2:$D$201,MATCH($C78&amp;"|"&amp;$H78,Preise!$E$2:$E$201,0)),""))</f>
        <v/>
      </c>
      <c r="J78" s="30" t="str">
        <f aca="false">IF(OR($D78="",N($I78)=0),"",ROUND($D78*$I78,2))</f>
        <v/>
      </c>
      <c r="K78" s="21"/>
      <c r="L78" s="30" t="str">
        <f aca="false">IF($K78="","",ROUND($K78/60*Stundensatz!$C$5,2))</f>
        <v/>
      </c>
      <c r="M78" s="20"/>
      <c r="N78" s="20"/>
    </row>
    <row r="79" customFormat="false" ht="15" hidden="false" customHeight="false" outlineLevel="0" collapsed="false">
      <c r="A79" s="24"/>
      <c r="B79" s="20"/>
      <c r="C79" s="12" t="str">
        <f aca="false">IF($B79="","",T(IFERROR(INDEX(Sätze!$C$2:$C$121,MATCH($B79,Sätze!$B$2:$B$121,0)),"")))</f>
        <v/>
      </c>
      <c r="D79" s="22"/>
      <c r="E79" s="20"/>
      <c r="F79" s="30" t="str">
        <f aca="false">IF(OR($B79="",$D79="",$E79=""),"",IF($E79="kg",$D79,ROUND($D79*IFERROR(INDEX(Sätze!$G$2:$G$121,MATCH($B79,Sätze!$B$2:$B$121,0)),0),2)))</f>
        <v/>
      </c>
      <c r="G79" s="20"/>
      <c r="H79" s="20"/>
      <c r="I79" s="30" t="str">
        <f aca="false">IF(OR($C79="",$H79=""),"",IFERROR(INDEX(Preise!$D$2:$D$201,MATCH($C79&amp;"|"&amp;$H79,Preise!$E$2:$E$201,0)),""))</f>
        <v/>
      </c>
      <c r="J79" s="30" t="str">
        <f aca="false">IF(OR($D79="",N($I79)=0),"",ROUND($D79*$I79,2))</f>
        <v/>
      </c>
      <c r="K79" s="21"/>
      <c r="L79" s="30" t="str">
        <f aca="false">IF($K79="","",ROUND($K79/60*Stundensatz!$C$5,2))</f>
        <v/>
      </c>
      <c r="M79" s="20"/>
      <c r="N79" s="20"/>
    </row>
    <row r="80" customFormat="false" ht="15" hidden="false" customHeight="false" outlineLevel="0" collapsed="false">
      <c r="A80" s="24"/>
      <c r="B80" s="20"/>
      <c r="C80" s="12" t="str">
        <f aca="false">IF($B80="","",T(IFERROR(INDEX(Sätze!$C$2:$C$121,MATCH($B80,Sätze!$B$2:$B$121,0)),"")))</f>
        <v/>
      </c>
      <c r="D80" s="22"/>
      <c r="E80" s="20"/>
      <c r="F80" s="30" t="str">
        <f aca="false">IF(OR($B80="",$D80="",$E80=""),"",IF($E80="kg",$D80,ROUND($D80*IFERROR(INDEX(Sätze!$G$2:$G$121,MATCH($B80,Sätze!$B$2:$B$121,0)),0),2)))</f>
        <v/>
      </c>
      <c r="G80" s="20"/>
      <c r="H80" s="20"/>
      <c r="I80" s="30" t="str">
        <f aca="false">IF(OR($C80="",$H80=""),"",IFERROR(INDEX(Preise!$D$2:$D$201,MATCH($C80&amp;"|"&amp;$H80,Preise!$E$2:$E$201,0)),""))</f>
        <v/>
      </c>
      <c r="J80" s="30" t="str">
        <f aca="false">IF(OR($D80="",N($I80)=0),"",ROUND($D80*$I80,2))</f>
        <v/>
      </c>
      <c r="K80" s="21"/>
      <c r="L80" s="30" t="str">
        <f aca="false">IF($K80="","",ROUND($K80/60*Stundensatz!$C$5,2))</f>
        <v/>
      </c>
      <c r="M80" s="20"/>
      <c r="N80" s="20"/>
    </row>
    <row r="81" customFormat="false" ht="15" hidden="false" customHeight="false" outlineLevel="0" collapsed="false">
      <c r="A81" s="24"/>
      <c r="B81" s="20"/>
      <c r="C81" s="12" t="str">
        <f aca="false">IF($B81="","",T(IFERROR(INDEX(Sätze!$C$2:$C$121,MATCH($B81,Sätze!$B$2:$B$121,0)),"")))</f>
        <v/>
      </c>
      <c r="D81" s="22"/>
      <c r="E81" s="20"/>
      <c r="F81" s="30" t="str">
        <f aca="false">IF(OR($B81="",$D81="",$E81=""),"",IF($E81="kg",$D81,ROUND($D81*IFERROR(INDEX(Sätze!$G$2:$G$121,MATCH($B81,Sätze!$B$2:$B$121,0)),0),2)))</f>
        <v/>
      </c>
      <c r="G81" s="20"/>
      <c r="H81" s="20"/>
      <c r="I81" s="30" t="str">
        <f aca="false">IF(OR($C81="",$H81=""),"",IFERROR(INDEX(Preise!$D$2:$D$201,MATCH($C81&amp;"|"&amp;$H81,Preise!$E$2:$E$201,0)),""))</f>
        <v/>
      </c>
      <c r="J81" s="30" t="str">
        <f aca="false">IF(OR($D81="",N($I81)=0),"",ROUND($D81*$I81,2))</f>
        <v/>
      </c>
      <c r="K81" s="21"/>
      <c r="L81" s="30" t="str">
        <f aca="false">IF($K81="","",ROUND($K81/60*Stundensatz!$C$5,2))</f>
        <v/>
      </c>
      <c r="M81" s="20"/>
      <c r="N81" s="20"/>
    </row>
    <row r="82" customFormat="false" ht="15" hidden="false" customHeight="false" outlineLevel="0" collapsed="false">
      <c r="A82" s="24"/>
      <c r="B82" s="20"/>
      <c r="C82" s="12" t="str">
        <f aca="false">IF($B82="","",T(IFERROR(INDEX(Sätze!$C$2:$C$121,MATCH($B82,Sätze!$B$2:$B$121,0)),"")))</f>
        <v/>
      </c>
      <c r="D82" s="22"/>
      <c r="E82" s="20"/>
      <c r="F82" s="30" t="str">
        <f aca="false">IF(OR($B82="",$D82="",$E82=""),"",IF($E82="kg",$D82,ROUND($D82*IFERROR(INDEX(Sätze!$G$2:$G$121,MATCH($B82,Sätze!$B$2:$B$121,0)),0),2)))</f>
        <v/>
      </c>
      <c r="G82" s="20"/>
      <c r="H82" s="20"/>
      <c r="I82" s="30" t="str">
        <f aca="false">IF(OR($C82="",$H82=""),"",IFERROR(INDEX(Preise!$D$2:$D$201,MATCH($C82&amp;"|"&amp;$H82,Preise!$E$2:$E$201,0)),""))</f>
        <v/>
      </c>
      <c r="J82" s="30" t="str">
        <f aca="false">IF(OR($D82="",N($I82)=0),"",ROUND($D82*$I82,2))</f>
        <v/>
      </c>
      <c r="K82" s="21"/>
      <c r="L82" s="30" t="str">
        <f aca="false">IF($K82="","",ROUND($K82/60*Stundensatz!$C$5,2))</f>
        <v/>
      </c>
      <c r="M82" s="20"/>
      <c r="N82" s="20"/>
    </row>
    <row r="83" customFormat="false" ht="15" hidden="false" customHeight="false" outlineLevel="0" collapsed="false">
      <c r="A83" s="24"/>
      <c r="B83" s="20"/>
      <c r="C83" s="12" t="str">
        <f aca="false">IF($B83="","",T(IFERROR(INDEX(Sätze!$C$2:$C$121,MATCH($B83,Sätze!$B$2:$B$121,0)),"")))</f>
        <v/>
      </c>
      <c r="D83" s="22"/>
      <c r="E83" s="20"/>
      <c r="F83" s="30" t="str">
        <f aca="false">IF(OR($B83="",$D83="",$E83=""),"",IF($E83="kg",$D83,ROUND($D83*IFERROR(INDEX(Sätze!$G$2:$G$121,MATCH($B83,Sätze!$B$2:$B$121,0)),0),2)))</f>
        <v/>
      </c>
      <c r="G83" s="20"/>
      <c r="H83" s="20"/>
      <c r="I83" s="30" t="str">
        <f aca="false">IF(OR($C83="",$H83=""),"",IFERROR(INDEX(Preise!$D$2:$D$201,MATCH($C83&amp;"|"&amp;$H83,Preise!$E$2:$E$201,0)),""))</f>
        <v/>
      </c>
      <c r="J83" s="30" t="str">
        <f aca="false">IF(OR($D83="",N($I83)=0),"",ROUND($D83*$I83,2))</f>
        <v/>
      </c>
      <c r="K83" s="21"/>
      <c r="L83" s="30" t="str">
        <f aca="false">IF($K83="","",ROUND($K83/60*Stundensatz!$C$5,2))</f>
        <v/>
      </c>
      <c r="M83" s="20"/>
      <c r="N83" s="20"/>
    </row>
    <row r="84" customFormat="false" ht="15" hidden="false" customHeight="false" outlineLevel="0" collapsed="false">
      <c r="A84" s="24"/>
      <c r="B84" s="20"/>
      <c r="C84" s="12" t="str">
        <f aca="false">IF($B84="","",T(IFERROR(INDEX(Sätze!$C$2:$C$121,MATCH($B84,Sätze!$B$2:$B$121,0)),"")))</f>
        <v/>
      </c>
      <c r="D84" s="22"/>
      <c r="E84" s="20"/>
      <c r="F84" s="30" t="str">
        <f aca="false">IF(OR($B84="",$D84="",$E84=""),"",IF($E84="kg",$D84,ROUND($D84*IFERROR(INDEX(Sätze!$G$2:$G$121,MATCH($B84,Sätze!$B$2:$B$121,0)),0),2)))</f>
        <v/>
      </c>
      <c r="G84" s="20"/>
      <c r="H84" s="20"/>
      <c r="I84" s="30" t="str">
        <f aca="false">IF(OR($C84="",$H84=""),"",IFERROR(INDEX(Preise!$D$2:$D$201,MATCH($C84&amp;"|"&amp;$H84,Preise!$E$2:$E$201,0)),""))</f>
        <v/>
      </c>
      <c r="J84" s="30" t="str">
        <f aca="false">IF(OR($D84="",N($I84)=0),"",ROUND($D84*$I84,2))</f>
        <v/>
      </c>
      <c r="K84" s="21"/>
      <c r="L84" s="30" t="str">
        <f aca="false">IF($K84="","",ROUND($K84/60*Stundensatz!$C$5,2))</f>
        <v/>
      </c>
      <c r="M84" s="20"/>
      <c r="N84" s="20"/>
    </row>
    <row r="85" customFormat="false" ht="15" hidden="false" customHeight="false" outlineLevel="0" collapsed="false">
      <c r="A85" s="24"/>
      <c r="B85" s="20"/>
      <c r="C85" s="12" t="str">
        <f aca="false">IF($B85="","",T(IFERROR(INDEX(Sätze!$C$2:$C$121,MATCH($B85,Sätze!$B$2:$B$121,0)),"")))</f>
        <v/>
      </c>
      <c r="D85" s="22"/>
      <c r="E85" s="20"/>
      <c r="F85" s="30" t="str">
        <f aca="false">IF(OR($B85="",$D85="",$E85=""),"",IF($E85="kg",$D85,ROUND($D85*IFERROR(INDEX(Sätze!$G$2:$G$121,MATCH($B85,Sätze!$B$2:$B$121,0)),0),2)))</f>
        <v/>
      </c>
      <c r="G85" s="20"/>
      <c r="H85" s="20"/>
      <c r="I85" s="30" t="str">
        <f aca="false">IF(OR($C85="",$H85=""),"",IFERROR(INDEX(Preise!$D$2:$D$201,MATCH($C85&amp;"|"&amp;$H85,Preise!$E$2:$E$201,0)),""))</f>
        <v/>
      </c>
      <c r="J85" s="30" t="str">
        <f aca="false">IF(OR($D85="",N($I85)=0),"",ROUND($D85*$I85,2))</f>
        <v/>
      </c>
      <c r="K85" s="21"/>
      <c r="L85" s="30" t="str">
        <f aca="false">IF($K85="","",ROUND($K85/60*Stundensatz!$C$5,2))</f>
        <v/>
      </c>
      <c r="M85" s="20"/>
      <c r="N85" s="20"/>
    </row>
    <row r="86" customFormat="false" ht="15" hidden="false" customHeight="false" outlineLevel="0" collapsed="false">
      <c r="A86" s="24"/>
      <c r="B86" s="20"/>
      <c r="C86" s="12" t="str">
        <f aca="false">IF($B86="","",T(IFERROR(INDEX(Sätze!$C$2:$C$121,MATCH($B86,Sätze!$B$2:$B$121,0)),"")))</f>
        <v/>
      </c>
      <c r="D86" s="22"/>
      <c r="E86" s="20"/>
      <c r="F86" s="30" t="str">
        <f aca="false">IF(OR($B86="",$D86="",$E86=""),"",IF($E86="kg",$D86,ROUND($D86*IFERROR(INDEX(Sätze!$G$2:$G$121,MATCH($B86,Sätze!$B$2:$B$121,0)),0),2)))</f>
        <v/>
      </c>
      <c r="G86" s="20"/>
      <c r="H86" s="20"/>
      <c r="I86" s="30" t="str">
        <f aca="false">IF(OR($C86="",$H86=""),"",IFERROR(INDEX(Preise!$D$2:$D$201,MATCH($C86&amp;"|"&amp;$H86,Preise!$E$2:$E$201,0)),""))</f>
        <v/>
      </c>
      <c r="J86" s="30" t="str">
        <f aca="false">IF(OR($D86="",N($I86)=0),"",ROUND($D86*$I86,2))</f>
        <v/>
      </c>
      <c r="K86" s="21"/>
      <c r="L86" s="30" t="str">
        <f aca="false">IF($K86="","",ROUND($K86/60*Stundensatz!$C$5,2))</f>
        <v/>
      </c>
      <c r="M86" s="20"/>
      <c r="N86" s="20"/>
    </row>
    <row r="87" customFormat="false" ht="15" hidden="false" customHeight="false" outlineLevel="0" collapsed="false">
      <c r="A87" s="24"/>
      <c r="B87" s="20"/>
      <c r="C87" s="12" t="str">
        <f aca="false">IF($B87="","",T(IFERROR(INDEX(Sätze!$C$2:$C$121,MATCH($B87,Sätze!$B$2:$B$121,0)),"")))</f>
        <v/>
      </c>
      <c r="D87" s="22"/>
      <c r="E87" s="20"/>
      <c r="F87" s="30" t="str">
        <f aca="false">IF(OR($B87="",$D87="",$E87=""),"",IF($E87="kg",$D87,ROUND($D87*IFERROR(INDEX(Sätze!$G$2:$G$121,MATCH($B87,Sätze!$B$2:$B$121,0)),0),2)))</f>
        <v/>
      </c>
      <c r="G87" s="20"/>
      <c r="H87" s="20"/>
      <c r="I87" s="30" t="str">
        <f aca="false">IF(OR($C87="",$H87=""),"",IFERROR(INDEX(Preise!$D$2:$D$201,MATCH($C87&amp;"|"&amp;$H87,Preise!$E$2:$E$201,0)),""))</f>
        <v/>
      </c>
      <c r="J87" s="30" t="str">
        <f aca="false">IF(OR($D87="",N($I87)=0),"",ROUND($D87*$I87,2))</f>
        <v/>
      </c>
      <c r="K87" s="21"/>
      <c r="L87" s="30" t="str">
        <f aca="false">IF($K87="","",ROUND($K87/60*Stundensatz!$C$5,2))</f>
        <v/>
      </c>
      <c r="M87" s="20"/>
      <c r="N87" s="20"/>
    </row>
    <row r="88" customFormat="false" ht="15" hidden="false" customHeight="false" outlineLevel="0" collapsed="false">
      <c r="A88" s="24"/>
      <c r="B88" s="20"/>
      <c r="C88" s="12" t="str">
        <f aca="false">IF($B88="","",T(IFERROR(INDEX(Sätze!$C$2:$C$121,MATCH($B88,Sätze!$B$2:$B$121,0)),"")))</f>
        <v/>
      </c>
      <c r="D88" s="22"/>
      <c r="E88" s="20"/>
      <c r="F88" s="30" t="str">
        <f aca="false">IF(OR($B88="",$D88="",$E88=""),"",IF($E88="kg",$D88,ROUND($D88*IFERROR(INDEX(Sätze!$G$2:$G$121,MATCH($B88,Sätze!$B$2:$B$121,0)),0),2)))</f>
        <v/>
      </c>
      <c r="G88" s="20"/>
      <c r="H88" s="20"/>
      <c r="I88" s="30" t="str">
        <f aca="false">IF(OR($C88="",$H88=""),"",IFERROR(INDEX(Preise!$D$2:$D$201,MATCH($C88&amp;"|"&amp;$H88,Preise!$E$2:$E$201,0)),""))</f>
        <v/>
      </c>
      <c r="J88" s="30" t="str">
        <f aca="false">IF(OR($D88="",N($I88)=0),"",ROUND($D88*$I88,2))</f>
        <v/>
      </c>
      <c r="K88" s="21"/>
      <c r="L88" s="30" t="str">
        <f aca="false">IF($K88="","",ROUND($K88/60*Stundensatz!$C$5,2))</f>
        <v/>
      </c>
      <c r="M88" s="20"/>
      <c r="N88" s="20"/>
    </row>
    <row r="89" customFormat="false" ht="15" hidden="false" customHeight="false" outlineLevel="0" collapsed="false">
      <c r="A89" s="24"/>
      <c r="B89" s="20"/>
      <c r="C89" s="12" t="str">
        <f aca="false">IF($B89="","",T(IFERROR(INDEX(Sätze!$C$2:$C$121,MATCH($B89,Sätze!$B$2:$B$121,0)),"")))</f>
        <v/>
      </c>
      <c r="D89" s="22"/>
      <c r="E89" s="20"/>
      <c r="F89" s="30" t="str">
        <f aca="false">IF(OR($B89="",$D89="",$E89=""),"",IF($E89="kg",$D89,ROUND($D89*IFERROR(INDEX(Sätze!$G$2:$G$121,MATCH($B89,Sätze!$B$2:$B$121,0)),0),2)))</f>
        <v/>
      </c>
      <c r="G89" s="20"/>
      <c r="H89" s="20"/>
      <c r="I89" s="30" t="str">
        <f aca="false">IF(OR($C89="",$H89=""),"",IFERROR(INDEX(Preise!$D$2:$D$201,MATCH($C89&amp;"|"&amp;$H89,Preise!$E$2:$E$201,0)),""))</f>
        <v/>
      </c>
      <c r="J89" s="30" t="str">
        <f aca="false">IF(OR($D89="",N($I89)=0),"",ROUND($D89*$I89,2))</f>
        <v/>
      </c>
      <c r="K89" s="21"/>
      <c r="L89" s="30" t="str">
        <f aca="false">IF($K89="","",ROUND($K89/60*Stundensatz!$C$5,2))</f>
        <v/>
      </c>
      <c r="M89" s="20"/>
      <c r="N89" s="20"/>
    </row>
    <row r="90" customFormat="false" ht="15" hidden="false" customHeight="false" outlineLevel="0" collapsed="false">
      <c r="A90" s="24"/>
      <c r="B90" s="20"/>
      <c r="C90" s="12" t="str">
        <f aca="false">IF($B90="","",T(IFERROR(INDEX(Sätze!$C$2:$C$121,MATCH($B90,Sätze!$B$2:$B$121,0)),"")))</f>
        <v/>
      </c>
      <c r="D90" s="22"/>
      <c r="E90" s="20"/>
      <c r="F90" s="30" t="str">
        <f aca="false">IF(OR($B90="",$D90="",$E90=""),"",IF($E90="kg",$D90,ROUND($D90*IFERROR(INDEX(Sätze!$G$2:$G$121,MATCH($B90,Sätze!$B$2:$B$121,0)),0),2)))</f>
        <v/>
      </c>
      <c r="G90" s="20"/>
      <c r="H90" s="20"/>
      <c r="I90" s="30" t="str">
        <f aca="false">IF(OR($C90="",$H90=""),"",IFERROR(INDEX(Preise!$D$2:$D$201,MATCH($C90&amp;"|"&amp;$H90,Preise!$E$2:$E$201,0)),""))</f>
        <v/>
      </c>
      <c r="J90" s="30" t="str">
        <f aca="false">IF(OR($D90="",N($I90)=0),"",ROUND($D90*$I90,2))</f>
        <v/>
      </c>
      <c r="K90" s="21"/>
      <c r="L90" s="30" t="str">
        <f aca="false">IF($K90="","",ROUND($K90/60*Stundensatz!$C$5,2))</f>
        <v/>
      </c>
      <c r="M90" s="20"/>
      <c r="N90" s="20"/>
    </row>
    <row r="91" customFormat="false" ht="15" hidden="false" customHeight="false" outlineLevel="0" collapsed="false">
      <c r="A91" s="24"/>
      <c r="B91" s="20"/>
      <c r="C91" s="12" t="str">
        <f aca="false">IF($B91="","",T(IFERROR(INDEX(Sätze!$C$2:$C$121,MATCH($B91,Sätze!$B$2:$B$121,0)),"")))</f>
        <v/>
      </c>
      <c r="D91" s="22"/>
      <c r="E91" s="20"/>
      <c r="F91" s="30" t="str">
        <f aca="false">IF(OR($B91="",$D91="",$E91=""),"",IF($E91="kg",$D91,ROUND($D91*IFERROR(INDEX(Sätze!$G$2:$G$121,MATCH($B91,Sätze!$B$2:$B$121,0)),0),2)))</f>
        <v/>
      </c>
      <c r="G91" s="20"/>
      <c r="H91" s="20"/>
      <c r="I91" s="30" t="str">
        <f aca="false">IF(OR($C91="",$H91=""),"",IFERROR(INDEX(Preise!$D$2:$D$201,MATCH($C91&amp;"|"&amp;$H91,Preise!$E$2:$E$201,0)),""))</f>
        <v/>
      </c>
      <c r="J91" s="30" t="str">
        <f aca="false">IF(OR($D91="",N($I91)=0),"",ROUND($D91*$I91,2))</f>
        <v/>
      </c>
      <c r="K91" s="21"/>
      <c r="L91" s="30" t="str">
        <f aca="false">IF($K91="","",ROUND($K91/60*Stundensatz!$C$5,2))</f>
        <v/>
      </c>
      <c r="M91" s="20"/>
      <c r="N91" s="20"/>
    </row>
    <row r="92" customFormat="false" ht="15" hidden="false" customHeight="false" outlineLevel="0" collapsed="false">
      <c r="A92" s="24"/>
      <c r="B92" s="20"/>
      <c r="C92" s="12" t="str">
        <f aca="false">IF($B92="","",T(IFERROR(INDEX(Sätze!$C$2:$C$121,MATCH($B92,Sätze!$B$2:$B$121,0)),"")))</f>
        <v/>
      </c>
      <c r="D92" s="22"/>
      <c r="E92" s="20"/>
      <c r="F92" s="30" t="str">
        <f aca="false">IF(OR($B92="",$D92="",$E92=""),"",IF($E92="kg",$D92,ROUND($D92*IFERROR(INDEX(Sätze!$G$2:$G$121,MATCH($B92,Sätze!$B$2:$B$121,0)),0),2)))</f>
        <v/>
      </c>
      <c r="G92" s="20"/>
      <c r="H92" s="20"/>
      <c r="I92" s="30" t="str">
        <f aca="false">IF(OR($C92="",$H92=""),"",IFERROR(INDEX(Preise!$D$2:$D$201,MATCH($C92&amp;"|"&amp;$H92,Preise!$E$2:$E$201,0)),""))</f>
        <v/>
      </c>
      <c r="J92" s="30" t="str">
        <f aca="false">IF(OR($D92="",N($I92)=0),"",ROUND($D92*$I92,2))</f>
        <v/>
      </c>
      <c r="K92" s="21"/>
      <c r="L92" s="30" t="str">
        <f aca="false">IF($K92="","",ROUND($K92/60*Stundensatz!$C$5,2))</f>
        <v/>
      </c>
      <c r="M92" s="20"/>
      <c r="N92" s="20"/>
    </row>
    <row r="93" customFormat="false" ht="15" hidden="false" customHeight="false" outlineLevel="0" collapsed="false">
      <c r="A93" s="24"/>
      <c r="B93" s="20"/>
      <c r="C93" s="12" t="str">
        <f aca="false">IF($B93="","",T(IFERROR(INDEX(Sätze!$C$2:$C$121,MATCH($B93,Sätze!$B$2:$B$121,0)),"")))</f>
        <v/>
      </c>
      <c r="D93" s="22"/>
      <c r="E93" s="20"/>
      <c r="F93" s="30" t="str">
        <f aca="false">IF(OR($B93="",$D93="",$E93=""),"",IF($E93="kg",$D93,ROUND($D93*IFERROR(INDEX(Sätze!$G$2:$G$121,MATCH($B93,Sätze!$B$2:$B$121,0)),0),2)))</f>
        <v/>
      </c>
      <c r="G93" s="20"/>
      <c r="H93" s="20"/>
      <c r="I93" s="30" t="str">
        <f aca="false">IF(OR($C93="",$H93=""),"",IFERROR(INDEX(Preise!$D$2:$D$201,MATCH($C93&amp;"|"&amp;$H93,Preise!$E$2:$E$201,0)),""))</f>
        <v/>
      </c>
      <c r="J93" s="30" t="str">
        <f aca="false">IF(OR($D93="",N($I93)=0),"",ROUND($D93*$I93,2))</f>
        <v/>
      </c>
      <c r="K93" s="21"/>
      <c r="L93" s="30" t="str">
        <f aca="false">IF($K93="","",ROUND($K93/60*Stundensatz!$C$5,2))</f>
        <v/>
      </c>
      <c r="M93" s="20"/>
      <c r="N93" s="20"/>
    </row>
    <row r="94" customFormat="false" ht="15" hidden="false" customHeight="false" outlineLevel="0" collapsed="false">
      <c r="A94" s="24"/>
      <c r="B94" s="20"/>
      <c r="C94" s="12" t="str">
        <f aca="false">IF($B94="","",T(IFERROR(INDEX(Sätze!$C$2:$C$121,MATCH($B94,Sätze!$B$2:$B$121,0)),"")))</f>
        <v/>
      </c>
      <c r="D94" s="22"/>
      <c r="E94" s="20"/>
      <c r="F94" s="30" t="str">
        <f aca="false">IF(OR($B94="",$D94="",$E94=""),"",IF($E94="kg",$D94,ROUND($D94*IFERROR(INDEX(Sätze!$G$2:$G$121,MATCH($B94,Sätze!$B$2:$B$121,0)),0),2)))</f>
        <v/>
      </c>
      <c r="G94" s="20"/>
      <c r="H94" s="20"/>
      <c r="I94" s="30" t="str">
        <f aca="false">IF(OR($C94="",$H94=""),"",IFERROR(INDEX(Preise!$D$2:$D$201,MATCH($C94&amp;"|"&amp;$H94,Preise!$E$2:$E$201,0)),""))</f>
        <v/>
      </c>
      <c r="J94" s="30" t="str">
        <f aca="false">IF(OR($D94="",N($I94)=0),"",ROUND($D94*$I94,2))</f>
        <v/>
      </c>
      <c r="K94" s="21"/>
      <c r="L94" s="30" t="str">
        <f aca="false">IF($K94="","",ROUND($K94/60*Stundensatz!$C$5,2))</f>
        <v/>
      </c>
      <c r="M94" s="20"/>
      <c r="N94" s="20"/>
    </row>
    <row r="95" customFormat="false" ht="15" hidden="false" customHeight="false" outlineLevel="0" collapsed="false">
      <c r="A95" s="24"/>
      <c r="B95" s="20"/>
      <c r="C95" s="12" t="str">
        <f aca="false">IF($B95="","",T(IFERROR(INDEX(Sätze!$C$2:$C$121,MATCH($B95,Sätze!$B$2:$B$121,0)),"")))</f>
        <v/>
      </c>
      <c r="D95" s="22"/>
      <c r="E95" s="20"/>
      <c r="F95" s="30" t="str">
        <f aca="false">IF(OR($B95="",$D95="",$E95=""),"",IF($E95="kg",$D95,ROUND($D95*IFERROR(INDEX(Sätze!$G$2:$G$121,MATCH($B95,Sätze!$B$2:$B$121,0)),0),2)))</f>
        <v/>
      </c>
      <c r="G95" s="20"/>
      <c r="H95" s="20"/>
      <c r="I95" s="30" t="str">
        <f aca="false">IF(OR($C95="",$H95=""),"",IFERROR(INDEX(Preise!$D$2:$D$201,MATCH($C95&amp;"|"&amp;$H95,Preise!$E$2:$E$201,0)),""))</f>
        <v/>
      </c>
      <c r="J95" s="30" t="str">
        <f aca="false">IF(OR($D95="",N($I95)=0),"",ROUND($D95*$I95,2))</f>
        <v/>
      </c>
      <c r="K95" s="21"/>
      <c r="L95" s="30" t="str">
        <f aca="false">IF($K95="","",ROUND($K95/60*Stundensatz!$C$5,2))</f>
        <v/>
      </c>
      <c r="M95" s="20"/>
      <c r="N95" s="20"/>
    </row>
    <row r="96" customFormat="false" ht="15" hidden="false" customHeight="false" outlineLevel="0" collapsed="false">
      <c r="A96" s="24"/>
      <c r="B96" s="20"/>
      <c r="C96" s="12" t="str">
        <f aca="false">IF($B96="","",T(IFERROR(INDEX(Sätze!$C$2:$C$121,MATCH($B96,Sätze!$B$2:$B$121,0)),"")))</f>
        <v/>
      </c>
      <c r="D96" s="22"/>
      <c r="E96" s="20"/>
      <c r="F96" s="30" t="str">
        <f aca="false">IF(OR($B96="",$D96="",$E96=""),"",IF($E96="kg",$D96,ROUND($D96*IFERROR(INDEX(Sätze!$G$2:$G$121,MATCH($B96,Sätze!$B$2:$B$121,0)),0),2)))</f>
        <v/>
      </c>
      <c r="G96" s="20"/>
      <c r="H96" s="20"/>
      <c r="I96" s="30" t="str">
        <f aca="false">IF(OR($C96="",$H96=""),"",IFERROR(INDEX(Preise!$D$2:$D$201,MATCH($C96&amp;"|"&amp;$H96,Preise!$E$2:$E$201,0)),""))</f>
        <v/>
      </c>
      <c r="J96" s="30" t="str">
        <f aca="false">IF(OR($D96="",N($I96)=0),"",ROUND($D96*$I96,2))</f>
        <v/>
      </c>
      <c r="K96" s="21"/>
      <c r="L96" s="30" t="str">
        <f aca="false">IF($K96="","",ROUND($K96/60*Stundensatz!$C$5,2))</f>
        <v/>
      </c>
      <c r="M96" s="20"/>
      <c r="N96" s="20"/>
    </row>
    <row r="97" customFormat="false" ht="15" hidden="false" customHeight="false" outlineLevel="0" collapsed="false">
      <c r="A97" s="24"/>
      <c r="B97" s="20"/>
      <c r="C97" s="12" t="str">
        <f aca="false">IF($B97="","",T(IFERROR(INDEX(Sätze!$C$2:$C$121,MATCH($B97,Sätze!$B$2:$B$121,0)),"")))</f>
        <v/>
      </c>
      <c r="D97" s="22"/>
      <c r="E97" s="20"/>
      <c r="F97" s="30" t="str">
        <f aca="false">IF(OR($B97="",$D97="",$E97=""),"",IF($E97="kg",$D97,ROUND($D97*IFERROR(INDEX(Sätze!$G$2:$G$121,MATCH($B97,Sätze!$B$2:$B$121,0)),0),2)))</f>
        <v/>
      </c>
      <c r="G97" s="20"/>
      <c r="H97" s="20"/>
      <c r="I97" s="30" t="str">
        <f aca="false">IF(OR($C97="",$H97=""),"",IFERROR(INDEX(Preise!$D$2:$D$201,MATCH($C97&amp;"|"&amp;$H97,Preise!$E$2:$E$201,0)),""))</f>
        <v/>
      </c>
      <c r="J97" s="30" t="str">
        <f aca="false">IF(OR($D97="",N($I97)=0),"",ROUND($D97*$I97,2))</f>
        <v/>
      </c>
      <c r="K97" s="21"/>
      <c r="L97" s="30" t="str">
        <f aca="false">IF($K97="","",ROUND($K97/60*Stundensatz!$C$5,2))</f>
        <v/>
      </c>
      <c r="M97" s="20"/>
      <c r="N97" s="20"/>
    </row>
    <row r="98" customFormat="false" ht="15" hidden="false" customHeight="false" outlineLevel="0" collapsed="false">
      <c r="A98" s="24"/>
      <c r="B98" s="20"/>
      <c r="C98" s="12" t="str">
        <f aca="false">IF($B98="","",T(IFERROR(INDEX(Sätze!$C$2:$C$121,MATCH($B98,Sätze!$B$2:$B$121,0)),"")))</f>
        <v/>
      </c>
      <c r="D98" s="22"/>
      <c r="E98" s="20"/>
      <c r="F98" s="30" t="str">
        <f aca="false">IF(OR($B98="",$D98="",$E98=""),"",IF($E98="kg",$D98,ROUND($D98*IFERROR(INDEX(Sätze!$G$2:$G$121,MATCH($B98,Sätze!$B$2:$B$121,0)),0),2)))</f>
        <v/>
      </c>
      <c r="G98" s="20"/>
      <c r="H98" s="20"/>
      <c r="I98" s="30" t="str">
        <f aca="false">IF(OR($C98="",$H98=""),"",IFERROR(INDEX(Preise!$D$2:$D$201,MATCH($C98&amp;"|"&amp;$H98,Preise!$E$2:$E$201,0)),""))</f>
        <v/>
      </c>
      <c r="J98" s="30" t="str">
        <f aca="false">IF(OR($D98="",N($I98)=0),"",ROUND($D98*$I98,2))</f>
        <v/>
      </c>
      <c r="K98" s="21"/>
      <c r="L98" s="30" t="str">
        <f aca="false">IF($K98="","",ROUND($K98/60*Stundensatz!$C$5,2))</f>
        <v/>
      </c>
      <c r="M98" s="20"/>
      <c r="N98" s="20"/>
    </row>
    <row r="99" customFormat="false" ht="15" hidden="false" customHeight="false" outlineLevel="0" collapsed="false">
      <c r="A99" s="24"/>
      <c r="B99" s="20"/>
      <c r="C99" s="12" t="str">
        <f aca="false">IF($B99="","",T(IFERROR(INDEX(Sätze!$C$2:$C$121,MATCH($B99,Sätze!$B$2:$B$121,0)),"")))</f>
        <v/>
      </c>
      <c r="D99" s="22"/>
      <c r="E99" s="20"/>
      <c r="F99" s="30" t="str">
        <f aca="false">IF(OR($B99="",$D99="",$E99=""),"",IF($E99="kg",$D99,ROUND($D99*IFERROR(INDEX(Sätze!$G$2:$G$121,MATCH($B99,Sätze!$B$2:$B$121,0)),0),2)))</f>
        <v/>
      </c>
      <c r="G99" s="20"/>
      <c r="H99" s="20"/>
      <c r="I99" s="30" t="str">
        <f aca="false">IF(OR($C99="",$H99=""),"",IFERROR(INDEX(Preise!$D$2:$D$201,MATCH($C99&amp;"|"&amp;$H99,Preise!$E$2:$E$201,0)),""))</f>
        <v/>
      </c>
      <c r="J99" s="30" t="str">
        <f aca="false">IF(OR($D99="",N($I99)=0),"",ROUND($D99*$I99,2))</f>
        <v/>
      </c>
      <c r="K99" s="21"/>
      <c r="L99" s="30" t="str">
        <f aca="false">IF($K99="","",ROUND($K99/60*Stundensatz!$C$5,2))</f>
        <v/>
      </c>
      <c r="M99" s="20"/>
      <c r="N99" s="20"/>
    </row>
    <row r="100" customFormat="false" ht="15" hidden="false" customHeight="false" outlineLevel="0" collapsed="false">
      <c r="A100" s="24"/>
      <c r="B100" s="20"/>
      <c r="C100" s="12" t="str">
        <f aca="false">IF($B100="","",T(IFERROR(INDEX(Sätze!$C$2:$C$121,MATCH($B100,Sätze!$B$2:$B$121,0)),"")))</f>
        <v/>
      </c>
      <c r="D100" s="22"/>
      <c r="E100" s="20"/>
      <c r="F100" s="30" t="str">
        <f aca="false">IF(OR($B100="",$D100="",$E100=""),"",IF($E100="kg",$D100,ROUND($D100*IFERROR(INDEX(Sätze!$G$2:$G$121,MATCH($B100,Sätze!$B$2:$B$121,0)),0),2)))</f>
        <v/>
      </c>
      <c r="G100" s="20"/>
      <c r="H100" s="20"/>
      <c r="I100" s="30" t="str">
        <f aca="false">IF(OR($C100="",$H100=""),"",IFERROR(INDEX(Preise!$D$2:$D$201,MATCH($C100&amp;"|"&amp;$H100,Preise!$E$2:$E$201,0)),""))</f>
        <v/>
      </c>
      <c r="J100" s="30" t="str">
        <f aca="false">IF(OR($D100="",N($I100)=0),"",ROUND($D100*$I100,2))</f>
        <v/>
      </c>
      <c r="K100" s="21"/>
      <c r="L100" s="30" t="str">
        <f aca="false">IF($K100="","",ROUND($K100/60*Stundensatz!$C$5,2))</f>
        <v/>
      </c>
      <c r="M100" s="20"/>
      <c r="N100" s="20"/>
    </row>
    <row r="101" customFormat="false" ht="15" hidden="false" customHeight="false" outlineLevel="0" collapsed="false">
      <c r="A101" s="24"/>
      <c r="B101" s="20"/>
      <c r="C101" s="12" t="str">
        <f aca="false">IF($B101="","",T(IFERROR(INDEX(Sätze!$C$2:$C$121,MATCH($B101,Sätze!$B$2:$B$121,0)),"")))</f>
        <v/>
      </c>
      <c r="D101" s="22"/>
      <c r="E101" s="20"/>
      <c r="F101" s="30" t="str">
        <f aca="false">IF(OR($B101="",$D101="",$E101=""),"",IF($E101="kg",$D101,ROUND($D101*IFERROR(INDEX(Sätze!$G$2:$G$121,MATCH($B101,Sätze!$B$2:$B$121,0)),0),2)))</f>
        <v/>
      </c>
      <c r="G101" s="20"/>
      <c r="H101" s="20"/>
      <c r="I101" s="30" t="str">
        <f aca="false">IF(OR($C101="",$H101=""),"",IFERROR(INDEX(Preise!$D$2:$D$201,MATCH($C101&amp;"|"&amp;$H101,Preise!$E$2:$E$201,0)),""))</f>
        <v/>
      </c>
      <c r="J101" s="30" t="str">
        <f aca="false">IF(OR($D101="",N($I101)=0),"",ROUND($D101*$I101,2))</f>
        <v/>
      </c>
      <c r="K101" s="21"/>
      <c r="L101" s="30" t="str">
        <f aca="false">IF($K101="","",ROUND($K101/60*Stundensatz!$C$5,2))</f>
        <v/>
      </c>
      <c r="M101" s="20"/>
      <c r="N101" s="20"/>
    </row>
    <row r="102" customFormat="false" ht="15" hidden="false" customHeight="false" outlineLevel="0" collapsed="false">
      <c r="A102" s="24"/>
      <c r="B102" s="20"/>
      <c r="C102" s="12" t="str">
        <f aca="false">IF($B102="","",T(IFERROR(INDEX(Sätze!$C$2:$C$121,MATCH($B102,Sätze!$B$2:$B$121,0)),"")))</f>
        <v/>
      </c>
      <c r="D102" s="22"/>
      <c r="E102" s="20"/>
      <c r="F102" s="30" t="str">
        <f aca="false">IF(OR($B102="",$D102="",$E102=""),"",IF($E102="kg",$D102,ROUND($D102*IFERROR(INDEX(Sätze!$G$2:$G$121,MATCH($B102,Sätze!$B$2:$B$121,0)),0),2)))</f>
        <v/>
      </c>
      <c r="G102" s="20"/>
      <c r="H102" s="20"/>
      <c r="I102" s="30" t="str">
        <f aca="false">IF(OR($C102="",$H102=""),"",IFERROR(INDEX(Preise!$D$2:$D$201,MATCH($C102&amp;"|"&amp;$H102,Preise!$E$2:$E$201,0)),""))</f>
        <v/>
      </c>
      <c r="J102" s="30" t="str">
        <f aca="false">IF(OR($D102="",N($I102)=0),"",ROUND($D102*$I102,2))</f>
        <v/>
      </c>
      <c r="K102" s="21"/>
      <c r="L102" s="30" t="str">
        <f aca="false">IF($K102="","",ROUND($K102/60*Stundensatz!$C$5,2))</f>
        <v/>
      </c>
      <c r="M102" s="20"/>
      <c r="N102" s="20"/>
    </row>
    <row r="103" customFormat="false" ht="15" hidden="false" customHeight="false" outlineLevel="0" collapsed="false">
      <c r="A103" s="24"/>
      <c r="B103" s="20"/>
      <c r="C103" s="12" t="str">
        <f aca="false">IF($B103="","",T(IFERROR(INDEX(Sätze!$C$2:$C$121,MATCH($B103,Sätze!$B$2:$B$121,0)),"")))</f>
        <v/>
      </c>
      <c r="D103" s="22"/>
      <c r="E103" s="20"/>
      <c r="F103" s="30" t="str">
        <f aca="false">IF(OR($B103="",$D103="",$E103=""),"",IF($E103="kg",$D103,ROUND($D103*IFERROR(INDEX(Sätze!$G$2:$G$121,MATCH($B103,Sätze!$B$2:$B$121,0)),0),2)))</f>
        <v/>
      </c>
      <c r="G103" s="20"/>
      <c r="H103" s="20"/>
      <c r="I103" s="30" t="str">
        <f aca="false">IF(OR($C103="",$H103=""),"",IFERROR(INDEX(Preise!$D$2:$D$201,MATCH($C103&amp;"|"&amp;$H103,Preise!$E$2:$E$201,0)),""))</f>
        <v/>
      </c>
      <c r="J103" s="30" t="str">
        <f aca="false">IF(OR($D103="",N($I103)=0),"",ROUND($D103*$I103,2))</f>
        <v/>
      </c>
      <c r="K103" s="21"/>
      <c r="L103" s="30" t="str">
        <f aca="false">IF($K103="","",ROUND($K103/60*Stundensatz!$C$5,2))</f>
        <v/>
      </c>
      <c r="M103" s="20"/>
      <c r="N103" s="20"/>
    </row>
    <row r="104" customFormat="false" ht="15" hidden="false" customHeight="false" outlineLevel="0" collapsed="false">
      <c r="A104" s="24"/>
      <c r="B104" s="20"/>
      <c r="C104" s="12" t="str">
        <f aca="false">IF($B104="","",T(IFERROR(INDEX(Sätze!$C$2:$C$121,MATCH($B104,Sätze!$B$2:$B$121,0)),"")))</f>
        <v/>
      </c>
      <c r="D104" s="22"/>
      <c r="E104" s="20"/>
      <c r="F104" s="30" t="str">
        <f aca="false">IF(OR($B104="",$D104="",$E104=""),"",IF($E104="kg",$D104,ROUND($D104*IFERROR(INDEX(Sätze!$G$2:$G$121,MATCH($B104,Sätze!$B$2:$B$121,0)),0),2)))</f>
        <v/>
      </c>
      <c r="G104" s="20"/>
      <c r="H104" s="20"/>
      <c r="I104" s="30" t="str">
        <f aca="false">IF(OR($C104="",$H104=""),"",IFERROR(INDEX(Preise!$D$2:$D$201,MATCH($C104&amp;"|"&amp;$H104,Preise!$E$2:$E$201,0)),""))</f>
        <v/>
      </c>
      <c r="J104" s="30" t="str">
        <f aca="false">IF(OR($D104="",N($I104)=0),"",ROUND($D104*$I104,2))</f>
        <v/>
      </c>
      <c r="K104" s="21"/>
      <c r="L104" s="30" t="str">
        <f aca="false">IF($K104="","",ROUND($K104/60*Stundensatz!$C$5,2))</f>
        <v/>
      </c>
      <c r="M104" s="20"/>
      <c r="N104" s="20"/>
    </row>
    <row r="105" customFormat="false" ht="15" hidden="false" customHeight="false" outlineLevel="0" collapsed="false">
      <c r="A105" s="24"/>
      <c r="B105" s="20"/>
      <c r="C105" s="12" t="str">
        <f aca="false">IF($B105="","",T(IFERROR(INDEX(Sätze!$C$2:$C$121,MATCH($B105,Sätze!$B$2:$B$121,0)),"")))</f>
        <v/>
      </c>
      <c r="D105" s="22"/>
      <c r="E105" s="20"/>
      <c r="F105" s="30" t="str">
        <f aca="false">IF(OR($B105="",$D105="",$E105=""),"",IF($E105="kg",$D105,ROUND($D105*IFERROR(INDEX(Sätze!$G$2:$G$121,MATCH($B105,Sätze!$B$2:$B$121,0)),0),2)))</f>
        <v/>
      </c>
      <c r="G105" s="20"/>
      <c r="H105" s="20"/>
      <c r="I105" s="30" t="str">
        <f aca="false">IF(OR($C105="",$H105=""),"",IFERROR(INDEX(Preise!$D$2:$D$201,MATCH($C105&amp;"|"&amp;$H105,Preise!$E$2:$E$201,0)),""))</f>
        <v/>
      </c>
      <c r="J105" s="30" t="str">
        <f aca="false">IF(OR($D105="",N($I105)=0),"",ROUND($D105*$I105,2))</f>
        <v/>
      </c>
      <c r="K105" s="21"/>
      <c r="L105" s="30" t="str">
        <f aca="false">IF($K105="","",ROUND($K105/60*Stundensatz!$C$5,2))</f>
        <v/>
      </c>
      <c r="M105" s="20"/>
      <c r="N105" s="20"/>
    </row>
    <row r="106" customFormat="false" ht="15" hidden="false" customHeight="false" outlineLevel="0" collapsed="false">
      <c r="A106" s="24"/>
      <c r="B106" s="20"/>
      <c r="C106" s="12" t="str">
        <f aca="false">IF($B106="","",T(IFERROR(INDEX(Sätze!$C$2:$C$121,MATCH($B106,Sätze!$B$2:$B$121,0)),"")))</f>
        <v/>
      </c>
      <c r="D106" s="22"/>
      <c r="E106" s="20"/>
      <c r="F106" s="30" t="str">
        <f aca="false">IF(OR($B106="",$D106="",$E106=""),"",IF($E106="kg",$D106,ROUND($D106*IFERROR(INDEX(Sätze!$G$2:$G$121,MATCH($B106,Sätze!$B$2:$B$121,0)),0),2)))</f>
        <v/>
      </c>
      <c r="G106" s="20"/>
      <c r="H106" s="20"/>
      <c r="I106" s="30" t="str">
        <f aca="false">IF(OR($C106="",$H106=""),"",IFERROR(INDEX(Preise!$D$2:$D$201,MATCH($C106&amp;"|"&amp;$H106,Preise!$E$2:$E$201,0)),""))</f>
        <v/>
      </c>
      <c r="J106" s="30" t="str">
        <f aca="false">IF(OR($D106="",N($I106)=0),"",ROUND($D106*$I106,2))</f>
        <v/>
      </c>
      <c r="K106" s="21"/>
      <c r="L106" s="30" t="str">
        <f aca="false">IF($K106="","",ROUND($K106/60*Stundensatz!$C$5,2))</f>
        <v/>
      </c>
      <c r="M106" s="20"/>
      <c r="N106" s="20"/>
    </row>
    <row r="107" customFormat="false" ht="15" hidden="false" customHeight="false" outlineLevel="0" collapsed="false">
      <c r="A107" s="24"/>
      <c r="B107" s="20"/>
      <c r="C107" s="12" t="str">
        <f aca="false">IF($B107="","",T(IFERROR(INDEX(Sätze!$C$2:$C$121,MATCH($B107,Sätze!$B$2:$B$121,0)),"")))</f>
        <v/>
      </c>
      <c r="D107" s="22"/>
      <c r="E107" s="20"/>
      <c r="F107" s="30" t="str">
        <f aca="false">IF(OR($B107="",$D107="",$E107=""),"",IF($E107="kg",$D107,ROUND($D107*IFERROR(INDEX(Sätze!$G$2:$G$121,MATCH($B107,Sätze!$B$2:$B$121,0)),0),2)))</f>
        <v/>
      </c>
      <c r="G107" s="20"/>
      <c r="H107" s="20"/>
      <c r="I107" s="30" t="str">
        <f aca="false">IF(OR($C107="",$H107=""),"",IFERROR(INDEX(Preise!$D$2:$D$201,MATCH($C107&amp;"|"&amp;$H107,Preise!$E$2:$E$201,0)),""))</f>
        <v/>
      </c>
      <c r="J107" s="30" t="str">
        <f aca="false">IF(OR($D107="",N($I107)=0),"",ROUND($D107*$I107,2))</f>
        <v/>
      </c>
      <c r="K107" s="21"/>
      <c r="L107" s="30" t="str">
        <f aca="false">IF($K107="","",ROUND($K107/60*Stundensatz!$C$5,2))</f>
        <v/>
      </c>
      <c r="M107" s="20"/>
      <c r="N107" s="20"/>
    </row>
    <row r="108" customFormat="false" ht="15" hidden="false" customHeight="false" outlineLevel="0" collapsed="false">
      <c r="A108" s="24"/>
      <c r="B108" s="20"/>
      <c r="C108" s="12" t="str">
        <f aca="false">IF($B108="","",T(IFERROR(INDEX(Sätze!$C$2:$C$121,MATCH($B108,Sätze!$B$2:$B$121,0)),"")))</f>
        <v/>
      </c>
      <c r="D108" s="22"/>
      <c r="E108" s="20"/>
      <c r="F108" s="30" t="str">
        <f aca="false">IF(OR($B108="",$D108="",$E108=""),"",IF($E108="kg",$D108,ROUND($D108*IFERROR(INDEX(Sätze!$G$2:$G$121,MATCH($B108,Sätze!$B$2:$B$121,0)),0),2)))</f>
        <v/>
      </c>
      <c r="G108" s="20"/>
      <c r="H108" s="20"/>
      <c r="I108" s="30" t="str">
        <f aca="false">IF(OR($C108="",$H108=""),"",IFERROR(INDEX(Preise!$D$2:$D$201,MATCH($C108&amp;"|"&amp;$H108,Preise!$E$2:$E$201,0)),""))</f>
        <v/>
      </c>
      <c r="J108" s="30" t="str">
        <f aca="false">IF(OR($D108="",N($I108)=0),"",ROUND($D108*$I108,2))</f>
        <v/>
      </c>
      <c r="K108" s="21"/>
      <c r="L108" s="30" t="str">
        <f aca="false">IF($K108="","",ROUND($K108/60*Stundensatz!$C$5,2))</f>
        <v/>
      </c>
      <c r="M108" s="20"/>
      <c r="N108" s="20"/>
    </row>
    <row r="109" customFormat="false" ht="15" hidden="false" customHeight="false" outlineLevel="0" collapsed="false">
      <c r="A109" s="24"/>
      <c r="B109" s="20"/>
      <c r="C109" s="12" t="str">
        <f aca="false">IF($B109="","",T(IFERROR(INDEX(Sätze!$C$2:$C$121,MATCH($B109,Sätze!$B$2:$B$121,0)),"")))</f>
        <v/>
      </c>
      <c r="D109" s="22"/>
      <c r="E109" s="20"/>
      <c r="F109" s="30" t="str">
        <f aca="false">IF(OR($B109="",$D109="",$E109=""),"",IF($E109="kg",$D109,ROUND($D109*IFERROR(INDEX(Sätze!$G$2:$G$121,MATCH($B109,Sätze!$B$2:$B$121,0)),0),2)))</f>
        <v/>
      </c>
      <c r="G109" s="20"/>
      <c r="H109" s="20"/>
      <c r="I109" s="30" t="str">
        <f aca="false">IF(OR($C109="",$H109=""),"",IFERROR(INDEX(Preise!$D$2:$D$201,MATCH($C109&amp;"|"&amp;$H109,Preise!$E$2:$E$201,0)),""))</f>
        <v/>
      </c>
      <c r="J109" s="30" t="str">
        <f aca="false">IF(OR($D109="",N($I109)=0),"",ROUND($D109*$I109,2))</f>
        <v/>
      </c>
      <c r="K109" s="21"/>
      <c r="L109" s="30" t="str">
        <f aca="false">IF($K109="","",ROUND($K109/60*Stundensatz!$C$5,2))</f>
        <v/>
      </c>
      <c r="M109" s="20"/>
      <c r="N109" s="20"/>
    </row>
    <row r="110" customFormat="false" ht="15" hidden="false" customHeight="false" outlineLevel="0" collapsed="false">
      <c r="A110" s="24"/>
      <c r="B110" s="20"/>
      <c r="C110" s="12" t="str">
        <f aca="false">IF($B110="","",T(IFERROR(INDEX(Sätze!$C$2:$C$121,MATCH($B110,Sätze!$B$2:$B$121,0)),"")))</f>
        <v/>
      </c>
      <c r="D110" s="22"/>
      <c r="E110" s="20"/>
      <c r="F110" s="30" t="str">
        <f aca="false">IF(OR($B110="",$D110="",$E110=""),"",IF($E110="kg",$D110,ROUND($D110*IFERROR(INDEX(Sätze!$G$2:$G$121,MATCH($B110,Sätze!$B$2:$B$121,0)),0),2)))</f>
        <v/>
      </c>
      <c r="G110" s="20"/>
      <c r="H110" s="20"/>
      <c r="I110" s="30" t="str">
        <f aca="false">IF(OR($C110="",$H110=""),"",IFERROR(INDEX(Preise!$D$2:$D$201,MATCH($C110&amp;"|"&amp;$H110,Preise!$E$2:$E$201,0)),""))</f>
        <v/>
      </c>
      <c r="J110" s="30" t="str">
        <f aca="false">IF(OR($D110="",N($I110)=0),"",ROUND($D110*$I110,2))</f>
        <v/>
      </c>
      <c r="K110" s="21"/>
      <c r="L110" s="30" t="str">
        <f aca="false">IF($K110="","",ROUND($K110/60*Stundensatz!$C$5,2))</f>
        <v/>
      </c>
      <c r="M110" s="20"/>
      <c r="N110" s="20"/>
    </row>
    <row r="111" customFormat="false" ht="15" hidden="false" customHeight="false" outlineLevel="0" collapsed="false">
      <c r="A111" s="24"/>
      <c r="B111" s="20"/>
      <c r="C111" s="12" t="str">
        <f aca="false">IF($B111="","",T(IFERROR(INDEX(Sätze!$C$2:$C$121,MATCH($B111,Sätze!$B$2:$B$121,0)),"")))</f>
        <v/>
      </c>
      <c r="D111" s="22"/>
      <c r="E111" s="20"/>
      <c r="F111" s="30" t="str">
        <f aca="false">IF(OR($B111="",$D111="",$E111=""),"",IF($E111="kg",$D111,ROUND($D111*IFERROR(INDEX(Sätze!$G$2:$G$121,MATCH($B111,Sätze!$B$2:$B$121,0)),0),2)))</f>
        <v/>
      </c>
      <c r="G111" s="20"/>
      <c r="H111" s="20"/>
      <c r="I111" s="30" t="str">
        <f aca="false">IF(OR($C111="",$H111=""),"",IFERROR(INDEX(Preise!$D$2:$D$201,MATCH($C111&amp;"|"&amp;$H111,Preise!$E$2:$E$201,0)),""))</f>
        <v/>
      </c>
      <c r="J111" s="30" t="str">
        <f aca="false">IF(OR($D111="",N($I111)=0),"",ROUND($D111*$I111,2))</f>
        <v/>
      </c>
      <c r="K111" s="21"/>
      <c r="L111" s="30" t="str">
        <f aca="false">IF($K111="","",ROUND($K111/60*Stundensatz!$C$5,2))</f>
        <v/>
      </c>
      <c r="M111" s="20"/>
      <c r="N111" s="20"/>
    </row>
    <row r="112" customFormat="false" ht="15" hidden="false" customHeight="false" outlineLevel="0" collapsed="false">
      <c r="A112" s="24"/>
      <c r="B112" s="20"/>
      <c r="C112" s="12" t="str">
        <f aca="false">IF($B112="","",T(IFERROR(INDEX(Sätze!$C$2:$C$121,MATCH($B112,Sätze!$B$2:$B$121,0)),"")))</f>
        <v/>
      </c>
      <c r="D112" s="22"/>
      <c r="E112" s="20"/>
      <c r="F112" s="30" t="str">
        <f aca="false">IF(OR($B112="",$D112="",$E112=""),"",IF($E112="kg",$D112,ROUND($D112*IFERROR(INDEX(Sätze!$G$2:$G$121,MATCH($B112,Sätze!$B$2:$B$121,0)),0),2)))</f>
        <v/>
      </c>
      <c r="G112" s="20"/>
      <c r="H112" s="20"/>
      <c r="I112" s="30" t="str">
        <f aca="false">IF(OR($C112="",$H112=""),"",IFERROR(INDEX(Preise!$D$2:$D$201,MATCH($C112&amp;"|"&amp;$H112,Preise!$E$2:$E$201,0)),""))</f>
        <v/>
      </c>
      <c r="J112" s="30" t="str">
        <f aca="false">IF(OR($D112="",N($I112)=0),"",ROUND($D112*$I112,2))</f>
        <v/>
      </c>
      <c r="K112" s="21"/>
      <c r="L112" s="30" t="str">
        <f aca="false">IF($K112="","",ROUND($K112/60*Stundensatz!$C$5,2))</f>
        <v/>
      </c>
      <c r="M112" s="20"/>
      <c r="N112" s="20"/>
    </row>
    <row r="113" customFormat="false" ht="15" hidden="false" customHeight="false" outlineLevel="0" collapsed="false">
      <c r="A113" s="24"/>
      <c r="B113" s="20"/>
      <c r="C113" s="12" t="str">
        <f aca="false">IF($B113="","",T(IFERROR(INDEX(Sätze!$C$2:$C$121,MATCH($B113,Sätze!$B$2:$B$121,0)),"")))</f>
        <v/>
      </c>
      <c r="D113" s="22"/>
      <c r="E113" s="20"/>
      <c r="F113" s="30" t="str">
        <f aca="false">IF(OR($B113="",$D113="",$E113=""),"",IF($E113="kg",$D113,ROUND($D113*IFERROR(INDEX(Sätze!$G$2:$G$121,MATCH($B113,Sätze!$B$2:$B$121,0)),0),2)))</f>
        <v/>
      </c>
      <c r="G113" s="20"/>
      <c r="H113" s="20"/>
      <c r="I113" s="30" t="str">
        <f aca="false">IF(OR($C113="",$H113=""),"",IFERROR(INDEX(Preise!$D$2:$D$201,MATCH($C113&amp;"|"&amp;$H113,Preise!$E$2:$E$201,0)),""))</f>
        <v/>
      </c>
      <c r="J113" s="30" t="str">
        <f aca="false">IF(OR($D113="",N($I113)=0),"",ROUND($D113*$I113,2))</f>
        <v/>
      </c>
      <c r="K113" s="21"/>
      <c r="L113" s="30" t="str">
        <f aca="false">IF($K113="","",ROUND($K113/60*Stundensatz!$C$5,2))</f>
        <v/>
      </c>
      <c r="M113" s="20"/>
      <c r="N113" s="20"/>
    </row>
    <row r="114" customFormat="false" ht="15" hidden="false" customHeight="false" outlineLevel="0" collapsed="false">
      <c r="A114" s="24"/>
      <c r="B114" s="20"/>
      <c r="C114" s="12" t="str">
        <f aca="false">IF($B114="","",T(IFERROR(INDEX(Sätze!$C$2:$C$121,MATCH($B114,Sätze!$B$2:$B$121,0)),"")))</f>
        <v/>
      </c>
      <c r="D114" s="22"/>
      <c r="E114" s="20"/>
      <c r="F114" s="30" t="str">
        <f aca="false">IF(OR($B114="",$D114="",$E114=""),"",IF($E114="kg",$D114,ROUND($D114*IFERROR(INDEX(Sätze!$G$2:$G$121,MATCH($B114,Sätze!$B$2:$B$121,0)),0),2)))</f>
        <v/>
      </c>
      <c r="G114" s="20"/>
      <c r="H114" s="20"/>
      <c r="I114" s="30" t="str">
        <f aca="false">IF(OR($C114="",$H114=""),"",IFERROR(INDEX(Preise!$D$2:$D$201,MATCH($C114&amp;"|"&amp;$H114,Preise!$E$2:$E$201,0)),""))</f>
        <v/>
      </c>
      <c r="J114" s="30" t="str">
        <f aca="false">IF(OR($D114="",N($I114)=0),"",ROUND($D114*$I114,2))</f>
        <v/>
      </c>
      <c r="K114" s="21"/>
      <c r="L114" s="30" t="str">
        <f aca="false">IF($K114="","",ROUND($K114/60*Stundensatz!$C$5,2))</f>
        <v/>
      </c>
      <c r="M114" s="20"/>
      <c r="N114" s="20"/>
    </row>
    <row r="115" customFormat="false" ht="15" hidden="false" customHeight="false" outlineLevel="0" collapsed="false">
      <c r="A115" s="24"/>
      <c r="B115" s="20"/>
      <c r="C115" s="12" t="str">
        <f aca="false">IF($B115="","",T(IFERROR(INDEX(Sätze!$C$2:$C$121,MATCH($B115,Sätze!$B$2:$B$121,0)),"")))</f>
        <v/>
      </c>
      <c r="D115" s="22"/>
      <c r="E115" s="20"/>
      <c r="F115" s="30" t="str">
        <f aca="false">IF(OR($B115="",$D115="",$E115=""),"",IF($E115="kg",$D115,ROUND($D115*IFERROR(INDEX(Sätze!$G$2:$G$121,MATCH($B115,Sätze!$B$2:$B$121,0)),0),2)))</f>
        <v/>
      </c>
      <c r="G115" s="20"/>
      <c r="H115" s="20"/>
      <c r="I115" s="30" t="str">
        <f aca="false">IF(OR($C115="",$H115=""),"",IFERROR(INDEX(Preise!$D$2:$D$201,MATCH($C115&amp;"|"&amp;$H115,Preise!$E$2:$E$201,0)),""))</f>
        <v/>
      </c>
      <c r="J115" s="30" t="str">
        <f aca="false">IF(OR($D115="",N($I115)=0),"",ROUND($D115*$I115,2))</f>
        <v/>
      </c>
      <c r="K115" s="21"/>
      <c r="L115" s="30" t="str">
        <f aca="false">IF($K115="","",ROUND($K115/60*Stundensatz!$C$5,2))</f>
        <v/>
      </c>
      <c r="M115" s="20"/>
      <c r="N115" s="20"/>
    </row>
    <row r="116" customFormat="false" ht="15" hidden="false" customHeight="false" outlineLevel="0" collapsed="false">
      <c r="A116" s="24"/>
      <c r="B116" s="20"/>
      <c r="C116" s="12" t="str">
        <f aca="false">IF($B116="","",T(IFERROR(INDEX(Sätze!$C$2:$C$121,MATCH($B116,Sätze!$B$2:$B$121,0)),"")))</f>
        <v/>
      </c>
      <c r="D116" s="22"/>
      <c r="E116" s="20"/>
      <c r="F116" s="30" t="str">
        <f aca="false">IF(OR($B116="",$D116="",$E116=""),"",IF($E116="kg",$D116,ROUND($D116*IFERROR(INDEX(Sätze!$G$2:$G$121,MATCH($B116,Sätze!$B$2:$B$121,0)),0),2)))</f>
        <v/>
      </c>
      <c r="G116" s="20"/>
      <c r="H116" s="20"/>
      <c r="I116" s="30" t="str">
        <f aca="false">IF(OR($C116="",$H116=""),"",IFERROR(INDEX(Preise!$D$2:$D$201,MATCH($C116&amp;"|"&amp;$H116,Preise!$E$2:$E$201,0)),""))</f>
        <v/>
      </c>
      <c r="J116" s="30" t="str">
        <f aca="false">IF(OR($D116="",N($I116)=0),"",ROUND($D116*$I116,2))</f>
        <v/>
      </c>
      <c r="K116" s="21"/>
      <c r="L116" s="30" t="str">
        <f aca="false">IF($K116="","",ROUND($K116/60*Stundensatz!$C$5,2))</f>
        <v/>
      </c>
      <c r="M116" s="20"/>
      <c r="N116" s="20"/>
    </row>
    <row r="117" customFormat="false" ht="15" hidden="false" customHeight="false" outlineLevel="0" collapsed="false">
      <c r="A117" s="24"/>
      <c r="B117" s="20"/>
      <c r="C117" s="12" t="str">
        <f aca="false">IF($B117="","",T(IFERROR(INDEX(Sätze!$C$2:$C$121,MATCH($B117,Sätze!$B$2:$B$121,0)),"")))</f>
        <v/>
      </c>
      <c r="D117" s="22"/>
      <c r="E117" s="20"/>
      <c r="F117" s="30" t="str">
        <f aca="false">IF(OR($B117="",$D117="",$E117=""),"",IF($E117="kg",$D117,ROUND($D117*IFERROR(INDEX(Sätze!$G$2:$G$121,MATCH($B117,Sätze!$B$2:$B$121,0)),0),2)))</f>
        <v/>
      </c>
      <c r="G117" s="20"/>
      <c r="H117" s="20"/>
      <c r="I117" s="30" t="str">
        <f aca="false">IF(OR($C117="",$H117=""),"",IFERROR(INDEX(Preise!$D$2:$D$201,MATCH($C117&amp;"|"&amp;$H117,Preise!$E$2:$E$201,0)),""))</f>
        <v/>
      </c>
      <c r="J117" s="30" t="str">
        <f aca="false">IF(OR($D117="",N($I117)=0),"",ROUND($D117*$I117,2))</f>
        <v/>
      </c>
      <c r="K117" s="21"/>
      <c r="L117" s="30" t="str">
        <f aca="false">IF($K117="","",ROUND($K117/60*Stundensatz!$C$5,2))</f>
        <v/>
      </c>
      <c r="M117" s="20"/>
      <c r="N117" s="20"/>
    </row>
    <row r="118" customFormat="false" ht="15" hidden="false" customHeight="false" outlineLevel="0" collapsed="false">
      <c r="A118" s="24"/>
      <c r="B118" s="20"/>
      <c r="C118" s="12" t="str">
        <f aca="false">IF($B118="","",T(IFERROR(INDEX(Sätze!$C$2:$C$121,MATCH($B118,Sätze!$B$2:$B$121,0)),"")))</f>
        <v/>
      </c>
      <c r="D118" s="22"/>
      <c r="E118" s="20"/>
      <c r="F118" s="30" t="str">
        <f aca="false">IF(OR($B118="",$D118="",$E118=""),"",IF($E118="kg",$D118,ROUND($D118*IFERROR(INDEX(Sätze!$G$2:$G$121,MATCH($B118,Sätze!$B$2:$B$121,0)),0),2)))</f>
        <v/>
      </c>
      <c r="G118" s="20"/>
      <c r="H118" s="20"/>
      <c r="I118" s="30" t="str">
        <f aca="false">IF(OR($C118="",$H118=""),"",IFERROR(INDEX(Preise!$D$2:$D$201,MATCH($C118&amp;"|"&amp;$H118,Preise!$E$2:$E$201,0)),""))</f>
        <v/>
      </c>
      <c r="J118" s="30" t="str">
        <f aca="false">IF(OR($D118="",N($I118)=0),"",ROUND($D118*$I118,2))</f>
        <v/>
      </c>
      <c r="K118" s="21"/>
      <c r="L118" s="30" t="str">
        <f aca="false">IF($K118="","",ROUND($K118/60*Stundensatz!$C$5,2))</f>
        <v/>
      </c>
      <c r="M118" s="20"/>
      <c r="N118" s="20"/>
    </row>
    <row r="119" customFormat="false" ht="15" hidden="false" customHeight="false" outlineLevel="0" collapsed="false">
      <c r="A119" s="24"/>
      <c r="B119" s="20"/>
      <c r="C119" s="12" t="str">
        <f aca="false">IF($B119="","",T(IFERROR(INDEX(Sätze!$C$2:$C$121,MATCH($B119,Sätze!$B$2:$B$121,0)),"")))</f>
        <v/>
      </c>
      <c r="D119" s="22"/>
      <c r="E119" s="20"/>
      <c r="F119" s="30" t="str">
        <f aca="false">IF(OR($B119="",$D119="",$E119=""),"",IF($E119="kg",$D119,ROUND($D119*IFERROR(INDEX(Sätze!$G$2:$G$121,MATCH($B119,Sätze!$B$2:$B$121,0)),0),2)))</f>
        <v/>
      </c>
      <c r="G119" s="20"/>
      <c r="H119" s="20"/>
      <c r="I119" s="30" t="str">
        <f aca="false">IF(OR($C119="",$H119=""),"",IFERROR(INDEX(Preise!$D$2:$D$201,MATCH($C119&amp;"|"&amp;$H119,Preise!$E$2:$E$201,0)),""))</f>
        <v/>
      </c>
      <c r="J119" s="30" t="str">
        <f aca="false">IF(OR($D119="",N($I119)=0),"",ROUND($D119*$I119,2))</f>
        <v/>
      </c>
      <c r="K119" s="21"/>
      <c r="L119" s="30" t="str">
        <f aca="false">IF($K119="","",ROUND($K119/60*Stundensatz!$C$5,2))</f>
        <v/>
      </c>
      <c r="M119" s="20"/>
      <c r="N119" s="20"/>
    </row>
    <row r="120" customFormat="false" ht="15" hidden="false" customHeight="false" outlineLevel="0" collapsed="false">
      <c r="A120" s="24"/>
      <c r="B120" s="20"/>
      <c r="C120" s="12" t="str">
        <f aca="false">IF($B120="","",T(IFERROR(INDEX(Sätze!$C$2:$C$121,MATCH($B120,Sätze!$B$2:$B$121,0)),"")))</f>
        <v/>
      </c>
      <c r="D120" s="22"/>
      <c r="E120" s="20"/>
      <c r="F120" s="30" t="str">
        <f aca="false">IF(OR($B120="",$D120="",$E120=""),"",IF($E120="kg",$D120,ROUND($D120*IFERROR(INDEX(Sätze!$G$2:$G$121,MATCH($B120,Sätze!$B$2:$B$121,0)),0),2)))</f>
        <v/>
      </c>
      <c r="G120" s="20"/>
      <c r="H120" s="20"/>
      <c r="I120" s="30" t="str">
        <f aca="false">IF(OR($C120="",$H120=""),"",IFERROR(INDEX(Preise!$D$2:$D$201,MATCH($C120&amp;"|"&amp;$H120,Preise!$E$2:$E$201,0)),""))</f>
        <v/>
      </c>
      <c r="J120" s="30" t="str">
        <f aca="false">IF(OR($D120="",N($I120)=0),"",ROUND($D120*$I120,2))</f>
        <v/>
      </c>
      <c r="K120" s="21"/>
      <c r="L120" s="30" t="str">
        <f aca="false">IF($K120="","",ROUND($K120/60*Stundensatz!$C$5,2))</f>
        <v/>
      </c>
      <c r="M120" s="20"/>
      <c r="N120" s="20"/>
    </row>
    <row r="121" customFormat="false" ht="15" hidden="false" customHeight="false" outlineLevel="0" collapsed="false">
      <c r="A121" s="24"/>
      <c r="B121" s="20"/>
      <c r="C121" s="12" t="str">
        <f aca="false">IF($B121="","",T(IFERROR(INDEX(Sätze!$C$2:$C$121,MATCH($B121,Sätze!$B$2:$B$121,0)),"")))</f>
        <v/>
      </c>
      <c r="D121" s="22"/>
      <c r="E121" s="20"/>
      <c r="F121" s="30" t="str">
        <f aca="false">IF(OR($B121="",$D121="",$E121=""),"",IF($E121="kg",$D121,ROUND($D121*IFERROR(INDEX(Sätze!$G$2:$G$121,MATCH($B121,Sätze!$B$2:$B$121,0)),0),2)))</f>
        <v/>
      </c>
      <c r="G121" s="20"/>
      <c r="H121" s="20"/>
      <c r="I121" s="30" t="str">
        <f aca="false">IF(OR($C121="",$H121=""),"",IFERROR(INDEX(Preise!$D$2:$D$201,MATCH($C121&amp;"|"&amp;$H121,Preise!$E$2:$E$201,0)),""))</f>
        <v/>
      </c>
      <c r="J121" s="30" t="str">
        <f aca="false">IF(OR($D121="",N($I121)=0),"",ROUND($D121*$I121,2))</f>
        <v/>
      </c>
      <c r="K121" s="21"/>
      <c r="L121" s="30" t="str">
        <f aca="false">IF($K121="","",ROUND($K121/60*Stundensatz!$C$5,2))</f>
        <v/>
      </c>
      <c r="M121" s="20"/>
      <c r="N121" s="20"/>
    </row>
    <row r="122" customFormat="false" ht="15" hidden="false" customHeight="false" outlineLevel="0" collapsed="false">
      <c r="A122" s="24"/>
      <c r="B122" s="20"/>
      <c r="C122" s="12" t="str">
        <f aca="false">IF($B122="","",T(IFERROR(INDEX(Sätze!$C$2:$C$121,MATCH($B122,Sätze!$B$2:$B$121,0)),"")))</f>
        <v/>
      </c>
      <c r="D122" s="22"/>
      <c r="E122" s="20"/>
      <c r="F122" s="30" t="str">
        <f aca="false">IF(OR($B122="",$D122="",$E122=""),"",IF($E122="kg",$D122,ROUND($D122*IFERROR(INDEX(Sätze!$G$2:$G$121,MATCH($B122,Sätze!$B$2:$B$121,0)),0),2)))</f>
        <v/>
      </c>
      <c r="G122" s="20"/>
      <c r="H122" s="20"/>
      <c r="I122" s="30" t="str">
        <f aca="false">IF(OR($C122="",$H122=""),"",IFERROR(INDEX(Preise!$D$2:$D$201,MATCH($C122&amp;"|"&amp;$H122,Preise!$E$2:$E$201,0)),""))</f>
        <v/>
      </c>
      <c r="J122" s="30" t="str">
        <f aca="false">IF(OR($D122="",N($I122)=0),"",ROUND($D122*$I122,2))</f>
        <v/>
      </c>
      <c r="K122" s="21"/>
      <c r="L122" s="30" t="str">
        <f aca="false">IF($K122="","",ROUND($K122/60*Stundensatz!$C$5,2))</f>
        <v/>
      </c>
      <c r="M122" s="20"/>
      <c r="N122" s="20"/>
    </row>
    <row r="123" customFormat="false" ht="15" hidden="false" customHeight="false" outlineLevel="0" collapsed="false">
      <c r="A123" s="24"/>
      <c r="B123" s="20"/>
      <c r="C123" s="12" t="str">
        <f aca="false">IF($B123="","",T(IFERROR(INDEX(Sätze!$C$2:$C$121,MATCH($B123,Sätze!$B$2:$B$121,0)),"")))</f>
        <v/>
      </c>
      <c r="D123" s="22"/>
      <c r="E123" s="20"/>
      <c r="F123" s="30" t="str">
        <f aca="false">IF(OR($B123="",$D123="",$E123=""),"",IF($E123="kg",$D123,ROUND($D123*IFERROR(INDEX(Sätze!$G$2:$G$121,MATCH($B123,Sätze!$B$2:$B$121,0)),0),2)))</f>
        <v/>
      </c>
      <c r="G123" s="20"/>
      <c r="H123" s="20"/>
      <c r="I123" s="30" t="str">
        <f aca="false">IF(OR($C123="",$H123=""),"",IFERROR(INDEX(Preise!$D$2:$D$201,MATCH($C123&amp;"|"&amp;$H123,Preise!$E$2:$E$201,0)),""))</f>
        <v/>
      </c>
      <c r="J123" s="30" t="str">
        <f aca="false">IF(OR($D123="",N($I123)=0),"",ROUND($D123*$I123,2))</f>
        <v/>
      </c>
      <c r="K123" s="21"/>
      <c r="L123" s="30" t="str">
        <f aca="false">IF($K123="","",ROUND($K123/60*Stundensatz!$C$5,2))</f>
        <v/>
      </c>
      <c r="M123" s="20"/>
      <c r="N123" s="20"/>
    </row>
    <row r="124" customFormat="false" ht="15" hidden="false" customHeight="false" outlineLevel="0" collapsed="false">
      <c r="A124" s="24"/>
      <c r="B124" s="20"/>
      <c r="C124" s="12" t="str">
        <f aca="false">IF($B124="","",T(IFERROR(INDEX(Sätze!$C$2:$C$121,MATCH($B124,Sätze!$B$2:$B$121,0)),"")))</f>
        <v/>
      </c>
      <c r="D124" s="22"/>
      <c r="E124" s="20"/>
      <c r="F124" s="30" t="str">
        <f aca="false">IF(OR($B124="",$D124="",$E124=""),"",IF($E124="kg",$D124,ROUND($D124*IFERROR(INDEX(Sätze!$G$2:$G$121,MATCH($B124,Sätze!$B$2:$B$121,0)),0),2)))</f>
        <v/>
      </c>
      <c r="G124" s="20"/>
      <c r="H124" s="20"/>
      <c r="I124" s="30" t="str">
        <f aca="false">IF(OR($C124="",$H124=""),"",IFERROR(INDEX(Preise!$D$2:$D$201,MATCH($C124&amp;"|"&amp;$H124,Preise!$E$2:$E$201,0)),""))</f>
        <v/>
      </c>
      <c r="J124" s="30" t="str">
        <f aca="false">IF(OR($D124="",N($I124)=0),"",ROUND($D124*$I124,2))</f>
        <v/>
      </c>
      <c r="K124" s="21"/>
      <c r="L124" s="30" t="str">
        <f aca="false">IF($K124="","",ROUND($K124/60*Stundensatz!$C$5,2))</f>
        <v/>
      </c>
      <c r="M124" s="20"/>
      <c r="N124" s="20"/>
    </row>
    <row r="125" customFormat="false" ht="15" hidden="false" customHeight="false" outlineLevel="0" collapsed="false">
      <c r="A125" s="24"/>
      <c r="B125" s="20"/>
      <c r="C125" s="12" t="str">
        <f aca="false">IF($B125="","",T(IFERROR(INDEX(Sätze!$C$2:$C$121,MATCH($B125,Sätze!$B$2:$B$121,0)),"")))</f>
        <v/>
      </c>
      <c r="D125" s="22"/>
      <c r="E125" s="20"/>
      <c r="F125" s="30" t="str">
        <f aca="false">IF(OR($B125="",$D125="",$E125=""),"",IF($E125="kg",$D125,ROUND($D125*IFERROR(INDEX(Sätze!$G$2:$G$121,MATCH($B125,Sätze!$B$2:$B$121,0)),0),2)))</f>
        <v/>
      </c>
      <c r="G125" s="20"/>
      <c r="H125" s="20"/>
      <c r="I125" s="30" t="str">
        <f aca="false">IF(OR($C125="",$H125=""),"",IFERROR(INDEX(Preise!$D$2:$D$201,MATCH($C125&amp;"|"&amp;$H125,Preise!$E$2:$E$201,0)),""))</f>
        <v/>
      </c>
      <c r="J125" s="30" t="str">
        <f aca="false">IF(OR($D125="",N($I125)=0),"",ROUND($D125*$I125,2))</f>
        <v/>
      </c>
      <c r="K125" s="21"/>
      <c r="L125" s="30" t="str">
        <f aca="false">IF($K125="","",ROUND($K125/60*Stundensatz!$C$5,2))</f>
        <v/>
      </c>
      <c r="M125" s="20"/>
      <c r="N125" s="20"/>
    </row>
    <row r="126" customFormat="false" ht="15" hidden="false" customHeight="false" outlineLevel="0" collapsed="false">
      <c r="A126" s="24"/>
      <c r="B126" s="20"/>
      <c r="C126" s="12" t="str">
        <f aca="false">IF($B126="","",T(IFERROR(INDEX(Sätze!$C$2:$C$121,MATCH($B126,Sätze!$B$2:$B$121,0)),"")))</f>
        <v/>
      </c>
      <c r="D126" s="22"/>
      <c r="E126" s="20"/>
      <c r="F126" s="30" t="str">
        <f aca="false">IF(OR($B126="",$D126="",$E126=""),"",IF($E126="kg",$D126,ROUND($D126*IFERROR(INDEX(Sätze!$G$2:$G$121,MATCH($B126,Sätze!$B$2:$B$121,0)),0),2)))</f>
        <v/>
      </c>
      <c r="G126" s="20"/>
      <c r="H126" s="20"/>
      <c r="I126" s="30" t="str">
        <f aca="false">IF(OR($C126="",$H126=""),"",IFERROR(INDEX(Preise!$D$2:$D$201,MATCH($C126&amp;"|"&amp;$H126,Preise!$E$2:$E$201,0)),""))</f>
        <v/>
      </c>
      <c r="J126" s="30" t="str">
        <f aca="false">IF(OR($D126="",N($I126)=0),"",ROUND($D126*$I126,2))</f>
        <v/>
      </c>
      <c r="K126" s="21"/>
      <c r="L126" s="30" t="str">
        <f aca="false">IF($K126="","",ROUND($K126/60*Stundensatz!$C$5,2))</f>
        <v/>
      </c>
      <c r="M126" s="20"/>
      <c r="N126" s="20"/>
    </row>
    <row r="127" customFormat="false" ht="15" hidden="false" customHeight="false" outlineLevel="0" collapsed="false">
      <c r="A127" s="24"/>
      <c r="B127" s="20"/>
      <c r="C127" s="12" t="str">
        <f aca="false">IF($B127="","",T(IFERROR(INDEX(Sätze!$C$2:$C$121,MATCH($B127,Sätze!$B$2:$B$121,0)),"")))</f>
        <v/>
      </c>
      <c r="D127" s="22"/>
      <c r="E127" s="20"/>
      <c r="F127" s="30" t="str">
        <f aca="false">IF(OR($B127="",$D127="",$E127=""),"",IF($E127="kg",$D127,ROUND($D127*IFERROR(INDEX(Sätze!$G$2:$G$121,MATCH($B127,Sätze!$B$2:$B$121,0)),0),2)))</f>
        <v/>
      </c>
      <c r="G127" s="20"/>
      <c r="H127" s="20"/>
      <c r="I127" s="30" t="str">
        <f aca="false">IF(OR($C127="",$H127=""),"",IFERROR(INDEX(Preise!$D$2:$D$201,MATCH($C127&amp;"|"&amp;$H127,Preise!$E$2:$E$201,0)),""))</f>
        <v/>
      </c>
      <c r="J127" s="30" t="str">
        <f aca="false">IF(OR($D127="",N($I127)=0),"",ROUND($D127*$I127,2))</f>
        <v/>
      </c>
      <c r="K127" s="21"/>
      <c r="L127" s="30" t="str">
        <f aca="false">IF($K127="","",ROUND($K127/60*Stundensatz!$C$5,2))</f>
        <v/>
      </c>
      <c r="M127" s="20"/>
      <c r="N127" s="20"/>
    </row>
    <row r="128" customFormat="false" ht="15" hidden="false" customHeight="false" outlineLevel="0" collapsed="false">
      <c r="A128" s="24"/>
      <c r="B128" s="20"/>
      <c r="C128" s="12" t="str">
        <f aca="false">IF($B128="","",T(IFERROR(INDEX(Sätze!$C$2:$C$121,MATCH($B128,Sätze!$B$2:$B$121,0)),"")))</f>
        <v/>
      </c>
      <c r="D128" s="22"/>
      <c r="E128" s="20"/>
      <c r="F128" s="30" t="str">
        <f aca="false">IF(OR($B128="",$D128="",$E128=""),"",IF($E128="kg",$D128,ROUND($D128*IFERROR(INDEX(Sätze!$G$2:$G$121,MATCH($B128,Sätze!$B$2:$B$121,0)),0),2)))</f>
        <v/>
      </c>
      <c r="G128" s="20"/>
      <c r="H128" s="20"/>
      <c r="I128" s="30" t="str">
        <f aca="false">IF(OR($C128="",$H128=""),"",IFERROR(INDEX(Preise!$D$2:$D$201,MATCH($C128&amp;"|"&amp;$H128,Preise!$E$2:$E$201,0)),""))</f>
        <v/>
      </c>
      <c r="J128" s="30" t="str">
        <f aca="false">IF(OR($D128="",N($I128)=0),"",ROUND($D128*$I128,2))</f>
        <v/>
      </c>
      <c r="K128" s="21"/>
      <c r="L128" s="30" t="str">
        <f aca="false">IF($K128="","",ROUND($K128/60*Stundensatz!$C$5,2))</f>
        <v/>
      </c>
      <c r="M128" s="20"/>
      <c r="N128" s="20"/>
    </row>
    <row r="129" customFormat="false" ht="15" hidden="false" customHeight="false" outlineLevel="0" collapsed="false">
      <c r="A129" s="24"/>
      <c r="B129" s="20"/>
      <c r="C129" s="12" t="str">
        <f aca="false">IF($B129="","",T(IFERROR(INDEX(Sätze!$C$2:$C$121,MATCH($B129,Sätze!$B$2:$B$121,0)),"")))</f>
        <v/>
      </c>
      <c r="D129" s="22"/>
      <c r="E129" s="20"/>
      <c r="F129" s="30" t="str">
        <f aca="false">IF(OR($B129="",$D129="",$E129=""),"",IF($E129="kg",$D129,ROUND($D129*IFERROR(INDEX(Sätze!$G$2:$G$121,MATCH($B129,Sätze!$B$2:$B$121,0)),0),2)))</f>
        <v/>
      </c>
      <c r="G129" s="20"/>
      <c r="H129" s="20"/>
      <c r="I129" s="30" t="str">
        <f aca="false">IF(OR($C129="",$H129=""),"",IFERROR(INDEX(Preise!$D$2:$D$201,MATCH($C129&amp;"|"&amp;$H129,Preise!$E$2:$E$201,0)),""))</f>
        <v/>
      </c>
      <c r="J129" s="30" t="str">
        <f aca="false">IF(OR($D129="",N($I129)=0),"",ROUND($D129*$I129,2))</f>
        <v/>
      </c>
      <c r="K129" s="21"/>
      <c r="L129" s="30" t="str">
        <f aca="false">IF($K129="","",ROUND($K129/60*Stundensatz!$C$5,2))</f>
        <v/>
      </c>
      <c r="M129" s="20"/>
      <c r="N129" s="20"/>
    </row>
    <row r="130" customFormat="false" ht="15" hidden="false" customHeight="false" outlineLevel="0" collapsed="false">
      <c r="A130" s="24"/>
      <c r="B130" s="20"/>
      <c r="C130" s="12" t="str">
        <f aca="false">IF($B130="","",T(IFERROR(INDEX(Sätze!$C$2:$C$121,MATCH($B130,Sätze!$B$2:$B$121,0)),"")))</f>
        <v/>
      </c>
      <c r="D130" s="22"/>
      <c r="E130" s="20"/>
      <c r="F130" s="30" t="str">
        <f aca="false">IF(OR($B130="",$D130="",$E130=""),"",IF($E130="kg",$D130,ROUND($D130*IFERROR(INDEX(Sätze!$G$2:$G$121,MATCH($B130,Sätze!$B$2:$B$121,0)),0),2)))</f>
        <v/>
      </c>
      <c r="G130" s="20"/>
      <c r="H130" s="20"/>
      <c r="I130" s="30" t="str">
        <f aca="false">IF(OR($C130="",$H130=""),"",IFERROR(INDEX(Preise!$D$2:$D$201,MATCH($C130&amp;"|"&amp;$H130,Preise!$E$2:$E$201,0)),""))</f>
        <v/>
      </c>
      <c r="J130" s="30" t="str">
        <f aca="false">IF(OR($D130="",N($I130)=0),"",ROUND($D130*$I130,2))</f>
        <v/>
      </c>
      <c r="K130" s="21"/>
      <c r="L130" s="30" t="str">
        <f aca="false">IF($K130="","",ROUND($K130/60*Stundensatz!$C$5,2))</f>
        <v/>
      </c>
      <c r="M130" s="20"/>
      <c r="N130" s="20"/>
    </row>
    <row r="131" customFormat="false" ht="15" hidden="false" customHeight="false" outlineLevel="0" collapsed="false">
      <c r="A131" s="24"/>
      <c r="B131" s="20"/>
      <c r="C131" s="12" t="str">
        <f aca="false">IF($B131="","",T(IFERROR(INDEX(Sätze!$C$2:$C$121,MATCH($B131,Sätze!$B$2:$B$121,0)),"")))</f>
        <v/>
      </c>
      <c r="D131" s="22"/>
      <c r="E131" s="20"/>
      <c r="F131" s="30" t="str">
        <f aca="false">IF(OR($B131="",$D131="",$E131=""),"",IF($E131="kg",$D131,ROUND($D131*IFERROR(INDEX(Sätze!$G$2:$G$121,MATCH($B131,Sätze!$B$2:$B$121,0)),0),2)))</f>
        <v/>
      </c>
      <c r="G131" s="20"/>
      <c r="H131" s="20"/>
      <c r="I131" s="30" t="str">
        <f aca="false">IF(OR($C131="",$H131=""),"",IFERROR(INDEX(Preise!$D$2:$D$201,MATCH($C131&amp;"|"&amp;$H131,Preise!$E$2:$E$201,0)),""))</f>
        <v/>
      </c>
      <c r="J131" s="30" t="str">
        <f aca="false">IF(OR($D131="",N($I131)=0),"",ROUND($D131*$I131,2))</f>
        <v/>
      </c>
      <c r="K131" s="21"/>
      <c r="L131" s="30" t="str">
        <f aca="false">IF($K131="","",ROUND($K131/60*Stundensatz!$C$5,2))</f>
        <v/>
      </c>
      <c r="M131" s="20"/>
      <c r="N131" s="20"/>
    </row>
    <row r="132" customFormat="false" ht="15" hidden="false" customHeight="false" outlineLevel="0" collapsed="false">
      <c r="A132" s="24"/>
      <c r="B132" s="20"/>
      <c r="C132" s="12" t="str">
        <f aca="false">IF($B132="","",T(IFERROR(INDEX(Sätze!$C$2:$C$121,MATCH($B132,Sätze!$B$2:$B$121,0)),"")))</f>
        <v/>
      </c>
      <c r="D132" s="22"/>
      <c r="E132" s="20"/>
      <c r="F132" s="30" t="str">
        <f aca="false">IF(OR($B132="",$D132="",$E132=""),"",IF($E132="kg",$D132,ROUND($D132*IFERROR(INDEX(Sätze!$G$2:$G$121,MATCH($B132,Sätze!$B$2:$B$121,0)),0),2)))</f>
        <v/>
      </c>
      <c r="G132" s="20"/>
      <c r="H132" s="20"/>
      <c r="I132" s="30" t="str">
        <f aca="false">IF(OR($C132="",$H132=""),"",IFERROR(INDEX(Preise!$D$2:$D$201,MATCH($C132&amp;"|"&amp;$H132,Preise!$E$2:$E$201,0)),""))</f>
        <v/>
      </c>
      <c r="J132" s="30" t="str">
        <f aca="false">IF(OR($D132="",N($I132)=0),"",ROUND($D132*$I132,2))</f>
        <v/>
      </c>
      <c r="K132" s="21"/>
      <c r="L132" s="30" t="str">
        <f aca="false">IF($K132="","",ROUND($K132/60*Stundensatz!$C$5,2))</f>
        <v/>
      </c>
      <c r="M132" s="20"/>
      <c r="N132" s="20"/>
    </row>
    <row r="133" customFormat="false" ht="15" hidden="false" customHeight="false" outlineLevel="0" collapsed="false">
      <c r="A133" s="24"/>
      <c r="B133" s="20"/>
      <c r="C133" s="12" t="str">
        <f aca="false">IF($B133="","",T(IFERROR(INDEX(Sätze!$C$2:$C$121,MATCH($B133,Sätze!$B$2:$B$121,0)),"")))</f>
        <v/>
      </c>
      <c r="D133" s="22"/>
      <c r="E133" s="20"/>
      <c r="F133" s="30" t="str">
        <f aca="false">IF(OR($B133="",$D133="",$E133=""),"",IF($E133="kg",$D133,ROUND($D133*IFERROR(INDEX(Sätze!$G$2:$G$121,MATCH($B133,Sätze!$B$2:$B$121,0)),0),2)))</f>
        <v/>
      </c>
      <c r="G133" s="20"/>
      <c r="H133" s="20"/>
      <c r="I133" s="30" t="str">
        <f aca="false">IF(OR($C133="",$H133=""),"",IFERROR(INDEX(Preise!$D$2:$D$201,MATCH($C133&amp;"|"&amp;$H133,Preise!$E$2:$E$201,0)),""))</f>
        <v/>
      </c>
      <c r="J133" s="30" t="str">
        <f aca="false">IF(OR($D133="",N($I133)=0),"",ROUND($D133*$I133,2))</f>
        <v/>
      </c>
      <c r="K133" s="21"/>
      <c r="L133" s="30" t="str">
        <f aca="false">IF($K133="","",ROUND($K133/60*Stundensatz!$C$5,2))</f>
        <v/>
      </c>
      <c r="M133" s="20"/>
      <c r="N133" s="20"/>
    </row>
    <row r="134" customFormat="false" ht="15" hidden="false" customHeight="false" outlineLevel="0" collapsed="false">
      <c r="A134" s="24"/>
      <c r="B134" s="20"/>
      <c r="C134" s="12" t="str">
        <f aca="false">IF($B134="","",T(IFERROR(INDEX(Sätze!$C$2:$C$121,MATCH($B134,Sätze!$B$2:$B$121,0)),"")))</f>
        <v/>
      </c>
      <c r="D134" s="22"/>
      <c r="E134" s="20"/>
      <c r="F134" s="30" t="str">
        <f aca="false">IF(OR($B134="",$D134="",$E134=""),"",IF($E134="kg",$D134,ROUND($D134*IFERROR(INDEX(Sätze!$G$2:$G$121,MATCH($B134,Sätze!$B$2:$B$121,0)),0),2)))</f>
        <v/>
      </c>
      <c r="G134" s="20"/>
      <c r="H134" s="20"/>
      <c r="I134" s="30" t="str">
        <f aca="false">IF(OR($C134="",$H134=""),"",IFERROR(INDEX(Preise!$D$2:$D$201,MATCH($C134&amp;"|"&amp;$H134,Preise!$E$2:$E$201,0)),""))</f>
        <v/>
      </c>
      <c r="J134" s="30" t="str">
        <f aca="false">IF(OR($D134="",N($I134)=0),"",ROUND($D134*$I134,2))</f>
        <v/>
      </c>
      <c r="K134" s="21"/>
      <c r="L134" s="30" t="str">
        <f aca="false">IF($K134="","",ROUND($K134/60*Stundensatz!$C$5,2))</f>
        <v/>
      </c>
      <c r="M134" s="20"/>
      <c r="N134" s="20"/>
    </row>
    <row r="135" customFormat="false" ht="15" hidden="false" customHeight="false" outlineLevel="0" collapsed="false">
      <c r="A135" s="24"/>
      <c r="B135" s="20"/>
      <c r="C135" s="12" t="str">
        <f aca="false">IF($B135="","",T(IFERROR(INDEX(Sätze!$C$2:$C$121,MATCH($B135,Sätze!$B$2:$B$121,0)),"")))</f>
        <v/>
      </c>
      <c r="D135" s="22"/>
      <c r="E135" s="20"/>
      <c r="F135" s="30" t="str">
        <f aca="false">IF(OR($B135="",$D135="",$E135=""),"",IF($E135="kg",$D135,ROUND($D135*IFERROR(INDEX(Sätze!$G$2:$G$121,MATCH($B135,Sätze!$B$2:$B$121,0)),0),2)))</f>
        <v/>
      </c>
      <c r="G135" s="20"/>
      <c r="H135" s="20"/>
      <c r="I135" s="30" t="str">
        <f aca="false">IF(OR($C135="",$H135=""),"",IFERROR(INDEX(Preise!$D$2:$D$201,MATCH($C135&amp;"|"&amp;$H135,Preise!$E$2:$E$201,0)),""))</f>
        <v/>
      </c>
      <c r="J135" s="30" t="str">
        <f aca="false">IF(OR($D135="",N($I135)=0),"",ROUND($D135*$I135,2))</f>
        <v/>
      </c>
      <c r="K135" s="21"/>
      <c r="L135" s="30" t="str">
        <f aca="false">IF($K135="","",ROUND($K135/60*Stundensatz!$C$5,2))</f>
        <v/>
      </c>
      <c r="M135" s="20"/>
      <c r="N135" s="20"/>
    </row>
    <row r="136" customFormat="false" ht="15" hidden="false" customHeight="false" outlineLevel="0" collapsed="false">
      <c r="A136" s="24"/>
      <c r="B136" s="20"/>
      <c r="C136" s="12" t="str">
        <f aca="false">IF($B136="","",T(IFERROR(INDEX(Sätze!$C$2:$C$121,MATCH($B136,Sätze!$B$2:$B$121,0)),"")))</f>
        <v/>
      </c>
      <c r="D136" s="22"/>
      <c r="E136" s="20"/>
      <c r="F136" s="30" t="str">
        <f aca="false">IF(OR($B136="",$D136="",$E136=""),"",IF($E136="kg",$D136,ROUND($D136*IFERROR(INDEX(Sätze!$G$2:$G$121,MATCH($B136,Sätze!$B$2:$B$121,0)),0),2)))</f>
        <v/>
      </c>
      <c r="G136" s="20"/>
      <c r="H136" s="20"/>
      <c r="I136" s="30" t="str">
        <f aca="false">IF(OR($C136="",$H136=""),"",IFERROR(INDEX(Preise!$D$2:$D$201,MATCH($C136&amp;"|"&amp;$H136,Preise!$E$2:$E$201,0)),""))</f>
        <v/>
      </c>
      <c r="J136" s="30" t="str">
        <f aca="false">IF(OR($D136="",N($I136)=0),"",ROUND($D136*$I136,2))</f>
        <v/>
      </c>
      <c r="K136" s="21"/>
      <c r="L136" s="30" t="str">
        <f aca="false">IF($K136="","",ROUND($K136/60*Stundensatz!$C$5,2))</f>
        <v/>
      </c>
      <c r="M136" s="20"/>
      <c r="N136" s="20"/>
    </row>
    <row r="137" customFormat="false" ht="15" hidden="false" customHeight="false" outlineLevel="0" collapsed="false">
      <c r="A137" s="24"/>
      <c r="B137" s="20"/>
      <c r="C137" s="12" t="str">
        <f aca="false">IF($B137="","",T(IFERROR(INDEX(Sätze!$C$2:$C$121,MATCH($B137,Sätze!$B$2:$B$121,0)),"")))</f>
        <v/>
      </c>
      <c r="D137" s="22"/>
      <c r="E137" s="20"/>
      <c r="F137" s="30" t="str">
        <f aca="false">IF(OR($B137="",$D137="",$E137=""),"",IF($E137="kg",$D137,ROUND($D137*IFERROR(INDEX(Sätze!$G$2:$G$121,MATCH($B137,Sätze!$B$2:$B$121,0)),0),2)))</f>
        <v/>
      </c>
      <c r="G137" s="20"/>
      <c r="H137" s="20"/>
      <c r="I137" s="30" t="str">
        <f aca="false">IF(OR($C137="",$H137=""),"",IFERROR(INDEX(Preise!$D$2:$D$201,MATCH($C137&amp;"|"&amp;$H137,Preise!$E$2:$E$201,0)),""))</f>
        <v/>
      </c>
      <c r="J137" s="30" t="str">
        <f aca="false">IF(OR($D137="",N($I137)=0),"",ROUND($D137*$I137,2))</f>
        <v/>
      </c>
      <c r="K137" s="21"/>
      <c r="L137" s="30" t="str">
        <f aca="false">IF($K137="","",ROUND($K137/60*Stundensatz!$C$5,2))</f>
        <v/>
      </c>
      <c r="M137" s="20"/>
      <c r="N137" s="20"/>
    </row>
    <row r="138" customFormat="false" ht="15" hidden="false" customHeight="false" outlineLevel="0" collapsed="false">
      <c r="A138" s="24"/>
      <c r="B138" s="20"/>
      <c r="C138" s="12" t="str">
        <f aca="false">IF($B138="","",T(IFERROR(INDEX(Sätze!$C$2:$C$121,MATCH($B138,Sätze!$B$2:$B$121,0)),"")))</f>
        <v/>
      </c>
      <c r="D138" s="22"/>
      <c r="E138" s="20"/>
      <c r="F138" s="30" t="str">
        <f aca="false">IF(OR($B138="",$D138="",$E138=""),"",IF($E138="kg",$D138,ROUND($D138*IFERROR(INDEX(Sätze!$G$2:$G$121,MATCH($B138,Sätze!$B$2:$B$121,0)),0),2)))</f>
        <v/>
      </c>
      <c r="G138" s="20"/>
      <c r="H138" s="20"/>
      <c r="I138" s="30" t="str">
        <f aca="false">IF(OR($C138="",$H138=""),"",IFERROR(INDEX(Preise!$D$2:$D$201,MATCH($C138&amp;"|"&amp;$H138,Preise!$E$2:$E$201,0)),""))</f>
        <v/>
      </c>
      <c r="J138" s="30" t="str">
        <f aca="false">IF(OR($D138="",N($I138)=0),"",ROUND($D138*$I138,2))</f>
        <v/>
      </c>
      <c r="K138" s="21"/>
      <c r="L138" s="30" t="str">
        <f aca="false">IF($K138="","",ROUND($K138/60*Stundensatz!$C$5,2))</f>
        <v/>
      </c>
      <c r="M138" s="20"/>
      <c r="N138" s="20"/>
    </row>
    <row r="139" customFormat="false" ht="15" hidden="false" customHeight="false" outlineLevel="0" collapsed="false">
      <c r="A139" s="24"/>
      <c r="B139" s="20"/>
      <c r="C139" s="12" t="str">
        <f aca="false">IF($B139="","",T(IFERROR(INDEX(Sätze!$C$2:$C$121,MATCH($B139,Sätze!$B$2:$B$121,0)),"")))</f>
        <v/>
      </c>
      <c r="D139" s="22"/>
      <c r="E139" s="20"/>
      <c r="F139" s="30" t="str">
        <f aca="false">IF(OR($B139="",$D139="",$E139=""),"",IF($E139="kg",$D139,ROUND($D139*IFERROR(INDEX(Sätze!$G$2:$G$121,MATCH($B139,Sätze!$B$2:$B$121,0)),0),2)))</f>
        <v/>
      </c>
      <c r="G139" s="20"/>
      <c r="H139" s="20"/>
      <c r="I139" s="30" t="str">
        <f aca="false">IF(OR($C139="",$H139=""),"",IFERROR(INDEX(Preise!$D$2:$D$201,MATCH($C139&amp;"|"&amp;$H139,Preise!$E$2:$E$201,0)),""))</f>
        <v/>
      </c>
      <c r="J139" s="30" t="str">
        <f aca="false">IF(OR($D139="",N($I139)=0),"",ROUND($D139*$I139,2))</f>
        <v/>
      </c>
      <c r="K139" s="21"/>
      <c r="L139" s="30" t="str">
        <f aca="false">IF($K139="","",ROUND($K139/60*Stundensatz!$C$5,2))</f>
        <v/>
      </c>
      <c r="M139" s="20"/>
      <c r="N139" s="20"/>
    </row>
    <row r="140" customFormat="false" ht="15" hidden="false" customHeight="false" outlineLevel="0" collapsed="false">
      <c r="A140" s="24"/>
      <c r="B140" s="20"/>
      <c r="C140" s="12" t="str">
        <f aca="false">IF($B140="","",T(IFERROR(INDEX(Sätze!$C$2:$C$121,MATCH($B140,Sätze!$B$2:$B$121,0)),"")))</f>
        <v/>
      </c>
      <c r="D140" s="22"/>
      <c r="E140" s="20"/>
      <c r="F140" s="30" t="str">
        <f aca="false">IF(OR($B140="",$D140="",$E140=""),"",IF($E140="kg",$D140,ROUND($D140*IFERROR(INDEX(Sätze!$G$2:$G$121,MATCH($B140,Sätze!$B$2:$B$121,0)),0),2)))</f>
        <v/>
      </c>
      <c r="G140" s="20"/>
      <c r="H140" s="20"/>
      <c r="I140" s="30" t="str">
        <f aca="false">IF(OR($C140="",$H140=""),"",IFERROR(INDEX(Preise!$D$2:$D$201,MATCH($C140&amp;"|"&amp;$H140,Preise!$E$2:$E$201,0)),""))</f>
        <v/>
      </c>
      <c r="J140" s="30" t="str">
        <f aca="false">IF(OR($D140="",N($I140)=0),"",ROUND($D140*$I140,2))</f>
        <v/>
      </c>
      <c r="K140" s="21"/>
      <c r="L140" s="30" t="str">
        <f aca="false">IF($K140="","",ROUND($K140/60*Stundensatz!$C$5,2))</f>
        <v/>
      </c>
      <c r="M140" s="20"/>
      <c r="N140" s="20"/>
    </row>
    <row r="141" customFormat="false" ht="15" hidden="false" customHeight="false" outlineLevel="0" collapsed="false">
      <c r="A141" s="24"/>
      <c r="B141" s="20"/>
      <c r="C141" s="12" t="str">
        <f aca="false">IF($B141="","",T(IFERROR(INDEX(Sätze!$C$2:$C$121,MATCH($B141,Sätze!$B$2:$B$121,0)),"")))</f>
        <v/>
      </c>
      <c r="D141" s="22"/>
      <c r="E141" s="20"/>
      <c r="F141" s="30" t="str">
        <f aca="false">IF(OR($B141="",$D141="",$E141=""),"",IF($E141="kg",$D141,ROUND($D141*IFERROR(INDEX(Sätze!$G$2:$G$121,MATCH($B141,Sätze!$B$2:$B$121,0)),0),2)))</f>
        <v/>
      </c>
      <c r="G141" s="20"/>
      <c r="H141" s="20"/>
      <c r="I141" s="30" t="str">
        <f aca="false">IF(OR($C141="",$H141=""),"",IFERROR(INDEX(Preise!$D$2:$D$201,MATCH($C141&amp;"|"&amp;$H141,Preise!$E$2:$E$201,0)),""))</f>
        <v/>
      </c>
      <c r="J141" s="30" t="str">
        <f aca="false">IF(OR($D141="",N($I141)=0),"",ROUND($D141*$I141,2))</f>
        <v/>
      </c>
      <c r="K141" s="21"/>
      <c r="L141" s="30" t="str">
        <f aca="false">IF($K141="","",ROUND($K141/60*Stundensatz!$C$5,2))</f>
        <v/>
      </c>
      <c r="M141" s="20"/>
      <c r="N141" s="20"/>
    </row>
    <row r="142" customFormat="false" ht="15" hidden="false" customHeight="false" outlineLevel="0" collapsed="false">
      <c r="A142" s="24"/>
      <c r="B142" s="20"/>
      <c r="C142" s="12" t="str">
        <f aca="false">IF($B142="","",T(IFERROR(INDEX(Sätze!$C$2:$C$121,MATCH($B142,Sätze!$B$2:$B$121,0)),"")))</f>
        <v/>
      </c>
      <c r="D142" s="22"/>
      <c r="E142" s="20"/>
      <c r="F142" s="30" t="str">
        <f aca="false">IF(OR($B142="",$D142="",$E142=""),"",IF($E142="kg",$D142,ROUND($D142*IFERROR(INDEX(Sätze!$G$2:$G$121,MATCH($B142,Sätze!$B$2:$B$121,0)),0),2)))</f>
        <v/>
      </c>
      <c r="G142" s="20"/>
      <c r="H142" s="20"/>
      <c r="I142" s="30" t="str">
        <f aca="false">IF(OR($C142="",$H142=""),"",IFERROR(INDEX(Preise!$D$2:$D$201,MATCH($C142&amp;"|"&amp;$H142,Preise!$E$2:$E$201,0)),""))</f>
        <v/>
      </c>
      <c r="J142" s="30" t="str">
        <f aca="false">IF(OR($D142="",N($I142)=0),"",ROUND($D142*$I142,2))</f>
        <v/>
      </c>
      <c r="K142" s="21"/>
      <c r="L142" s="30" t="str">
        <f aca="false">IF($K142="","",ROUND($K142/60*Stundensatz!$C$5,2))</f>
        <v/>
      </c>
      <c r="M142" s="20"/>
      <c r="N142" s="20"/>
    </row>
    <row r="143" customFormat="false" ht="15" hidden="false" customHeight="false" outlineLevel="0" collapsed="false">
      <c r="A143" s="24"/>
      <c r="B143" s="20"/>
      <c r="C143" s="12" t="str">
        <f aca="false">IF($B143="","",T(IFERROR(INDEX(Sätze!$C$2:$C$121,MATCH($B143,Sätze!$B$2:$B$121,0)),"")))</f>
        <v/>
      </c>
      <c r="D143" s="22"/>
      <c r="E143" s="20"/>
      <c r="F143" s="30" t="str">
        <f aca="false">IF(OR($B143="",$D143="",$E143=""),"",IF($E143="kg",$D143,ROUND($D143*IFERROR(INDEX(Sätze!$G$2:$G$121,MATCH($B143,Sätze!$B$2:$B$121,0)),0),2)))</f>
        <v/>
      </c>
      <c r="G143" s="20"/>
      <c r="H143" s="20"/>
      <c r="I143" s="30" t="str">
        <f aca="false">IF(OR($C143="",$H143=""),"",IFERROR(INDEX(Preise!$D$2:$D$201,MATCH($C143&amp;"|"&amp;$H143,Preise!$E$2:$E$201,0)),""))</f>
        <v/>
      </c>
      <c r="J143" s="30" t="str">
        <f aca="false">IF(OR($D143="",N($I143)=0),"",ROUND($D143*$I143,2))</f>
        <v/>
      </c>
      <c r="K143" s="21"/>
      <c r="L143" s="30" t="str">
        <f aca="false">IF($K143="","",ROUND($K143/60*Stundensatz!$C$5,2))</f>
        <v/>
      </c>
      <c r="M143" s="20"/>
      <c r="N143" s="20"/>
    </row>
    <row r="144" customFormat="false" ht="15" hidden="false" customHeight="false" outlineLevel="0" collapsed="false">
      <c r="A144" s="24"/>
      <c r="B144" s="20"/>
      <c r="C144" s="12" t="str">
        <f aca="false">IF($B144="","",T(IFERROR(INDEX(Sätze!$C$2:$C$121,MATCH($B144,Sätze!$B$2:$B$121,0)),"")))</f>
        <v/>
      </c>
      <c r="D144" s="22"/>
      <c r="E144" s="20"/>
      <c r="F144" s="30" t="str">
        <f aca="false">IF(OR($B144="",$D144="",$E144=""),"",IF($E144="kg",$D144,ROUND($D144*IFERROR(INDEX(Sätze!$G$2:$G$121,MATCH($B144,Sätze!$B$2:$B$121,0)),0),2)))</f>
        <v/>
      </c>
      <c r="G144" s="20"/>
      <c r="H144" s="20"/>
      <c r="I144" s="30" t="str">
        <f aca="false">IF(OR($C144="",$H144=""),"",IFERROR(INDEX(Preise!$D$2:$D$201,MATCH($C144&amp;"|"&amp;$H144,Preise!$E$2:$E$201,0)),""))</f>
        <v/>
      </c>
      <c r="J144" s="30" t="str">
        <f aca="false">IF(OR($D144="",N($I144)=0),"",ROUND($D144*$I144,2))</f>
        <v/>
      </c>
      <c r="K144" s="21"/>
      <c r="L144" s="30" t="str">
        <f aca="false">IF($K144="","",ROUND($K144/60*Stundensatz!$C$5,2))</f>
        <v/>
      </c>
      <c r="M144" s="20"/>
      <c r="N144" s="20"/>
    </row>
    <row r="145" customFormat="false" ht="15" hidden="false" customHeight="false" outlineLevel="0" collapsed="false">
      <c r="A145" s="24"/>
      <c r="B145" s="20"/>
      <c r="C145" s="12" t="str">
        <f aca="false">IF($B145="","",T(IFERROR(INDEX(Sätze!$C$2:$C$121,MATCH($B145,Sätze!$B$2:$B$121,0)),"")))</f>
        <v/>
      </c>
      <c r="D145" s="22"/>
      <c r="E145" s="20"/>
      <c r="F145" s="30" t="str">
        <f aca="false">IF(OR($B145="",$D145="",$E145=""),"",IF($E145="kg",$D145,ROUND($D145*IFERROR(INDEX(Sätze!$G$2:$G$121,MATCH($B145,Sätze!$B$2:$B$121,0)),0),2)))</f>
        <v/>
      </c>
      <c r="G145" s="20"/>
      <c r="H145" s="20"/>
      <c r="I145" s="30" t="str">
        <f aca="false">IF(OR($C145="",$H145=""),"",IFERROR(INDEX(Preise!$D$2:$D$201,MATCH($C145&amp;"|"&amp;$H145,Preise!$E$2:$E$201,0)),""))</f>
        <v/>
      </c>
      <c r="J145" s="30" t="str">
        <f aca="false">IF(OR($D145="",N($I145)=0),"",ROUND($D145*$I145,2))</f>
        <v/>
      </c>
      <c r="K145" s="21"/>
      <c r="L145" s="30" t="str">
        <f aca="false">IF($K145="","",ROUND($K145/60*Stundensatz!$C$5,2))</f>
        <v/>
      </c>
      <c r="M145" s="20"/>
      <c r="N145" s="20"/>
    </row>
    <row r="146" customFormat="false" ht="15" hidden="false" customHeight="false" outlineLevel="0" collapsed="false">
      <c r="A146" s="24"/>
      <c r="B146" s="20"/>
      <c r="C146" s="12" t="str">
        <f aca="false">IF($B146="","",T(IFERROR(INDEX(Sätze!$C$2:$C$121,MATCH($B146,Sätze!$B$2:$B$121,0)),"")))</f>
        <v/>
      </c>
      <c r="D146" s="22"/>
      <c r="E146" s="20"/>
      <c r="F146" s="30" t="str">
        <f aca="false">IF(OR($B146="",$D146="",$E146=""),"",IF($E146="kg",$D146,ROUND($D146*IFERROR(INDEX(Sätze!$G$2:$G$121,MATCH($B146,Sätze!$B$2:$B$121,0)),0),2)))</f>
        <v/>
      </c>
      <c r="G146" s="20"/>
      <c r="H146" s="20"/>
      <c r="I146" s="30" t="str">
        <f aca="false">IF(OR($C146="",$H146=""),"",IFERROR(INDEX(Preise!$D$2:$D$201,MATCH($C146&amp;"|"&amp;$H146,Preise!$E$2:$E$201,0)),""))</f>
        <v/>
      </c>
      <c r="J146" s="30" t="str">
        <f aca="false">IF(OR($D146="",N($I146)=0),"",ROUND($D146*$I146,2))</f>
        <v/>
      </c>
      <c r="K146" s="21"/>
      <c r="L146" s="30" t="str">
        <f aca="false">IF($K146="","",ROUND($K146/60*Stundensatz!$C$5,2))</f>
        <v/>
      </c>
      <c r="M146" s="20"/>
      <c r="N146" s="20"/>
    </row>
    <row r="147" customFormat="false" ht="15" hidden="false" customHeight="false" outlineLevel="0" collapsed="false">
      <c r="A147" s="24"/>
      <c r="B147" s="20"/>
      <c r="C147" s="12" t="str">
        <f aca="false">IF($B147="","",T(IFERROR(INDEX(Sätze!$C$2:$C$121,MATCH($B147,Sätze!$B$2:$B$121,0)),"")))</f>
        <v/>
      </c>
      <c r="D147" s="22"/>
      <c r="E147" s="20"/>
      <c r="F147" s="30" t="str">
        <f aca="false">IF(OR($B147="",$D147="",$E147=""),"",IF($E147="kg",$D147,ROUND($D147*IFERROR(INDEX(Sätze!$G$2:$G$121,MATCH($B147,Sätze!$B$2:$B$121,0)),0),2)))</f>
        <v/>
      </c>
      <c r="G147" s="20"/>
      <c r="H147" s="20"/>
      <c r="I147" s="30" t="str">
        <f aca="false">IF(OR($C147="",$H147=""),"",IFERROR(INDEX(Preise!$D$2:$D$201,MATCH($C147&amp;"|"&amp;$H147,Preise!$E$2:$E$201,0)),""))</f>
        <v/>
      </c>
      <c r="J147" s="30" t="str">
        <f aca="false">IF(OR($D147="",N($I147)=0),"",ROUND($D147*$I147,2))</f>
        <v/>
      </c>
      <c r="K147" s="21"/>
      <c r="L147" s="30" t="str">
        <f aca="false">IF($K147="","",ROUND($K147/60*Stundensatz!$C$5,2))</f>
        <v/>
      </c>
      <c r="M147" s="20"/>
      <c r="N147" s="20"/>
    </row>
    <row r="148" customFormat="false" ht="15" hidden="false" customHeight="false" outlineLevel="0" collapsed="false">
      <c r="A148" s="24"/>
      <c r="B148" s="20"/>
      <c r="C148" s="12" t="str">
        <f aca="false">IF($B148="","",T(IFERROR(INDEX(Sätze!$C$2:$C$121,MATCH($B148,Sätze!$B$2:$B$121,0)),"")))</f>
        <v/>
      </c>
      <c r="D148" s="22"/>
      <c r="E148" s="20"/>
      <c r="F148" s="30" t="str">
        <f aca="false">IF(OR($B148="",$D148="",$E148=""),"",IF($E148="kg",$D148,ROUND($D148*IFERROR(INDEX(Sätze!$G$2:$G$121,MATCH($B148,Sätze!$B$2:$B$121,0)),0),2)))</f>
        <v/>
      </c>
      <c r="G148" s="20"/>
      <c r="H148" s="20"/>
      <c r="I148" s="30" t="str">
        <f aca="false">IF(OR($C148="",$H148=""),"",IFERROR(INDEX(Preise!$D$2:$D$201,MATCH($C148&amp;"|"&amp;$H148,Preise!$E$2:$E$201,0)),""))</f>
        <v/>
      </c>
      <c r="J148" s="30" t="str">
        <f aca="false">IF(OR($D148="",N($I148)=0),"",ROUND($D148*$I148,2))</f>
        <v/>
      </c>
      <c r="K148" s="21"/>
      <c r="L148" s="30" t="str">
        <f aca="false">IF($K148="","",ROUND($K148/60*Stundensatz!$C$5,2))</f>
        <v/>
      </c>
      <c r="M148" s="20"/>
      <c r="N148" s="20"/>
    </row>
    <row r="149" customFormat="false" ht="15" hidden="false" customHeight="false" outlineLevel="0" collapsed="false">
      <c r="A149" s="24"/>
      <c r="B149" s="20"/>
      <c r="C149" s="12" t="str">
        <f aca="false">IF($B149="","",T(IFERROR(INDEX(Sätze!$C$2:$C$121,MATCH($B149,Sätze!$B$2:$B$121,0)),"")))</f>
        <v/>
      </c>
      <c r="D149" s="22"/>
      <c r="E149" s="20"/>
      <c r="F149" s="30" t="str">
        <f aca="false">IF(OR($B149="",$D149="",$E149=""),"",IF($E149="kg",$D149,ROUND($D149*IFERROR(INDEX(Sätze!$G$2:$G$121,MATCH($B149,Sätze!$B$2:$B$121,0)),0),2)))</f>
        <v/>
      </c>
      <c r="G149" s="20"/>
      <c r="H149" s="20"/>
      <c r="I149" s="30" t="str">
        <f aca="false">IF(OR($C149="",$H149=""),"",IFERROR(INDEX(Preise!$D$2:$D$201,MATCH($C149&amp;"|"&amp;$H149,Preise!$E$2:$E$201,0)),""))</f>
        <v/>
      </c>
      <c r="J149" s="30" t="str">
        <f aca="false">IF(OR($D149="",N($I149)=0),"",ROUND($D149*$I149,2))</f>
        <v/>
      </c>
      <c r="K149" s="21"/>
      <c r="L149" s="30" t="str">
        <f aca="false">IF($K149="","",ROUND($K149/60*Stundensatz!$C$5,2))</f>
        <v/>
      </c>
      <c r="M149" s="20"/>
      <c r="N149" s="20"/>
    </row>
    <row r="150" customFormat="false" ht="15" hidden="false" customHeight="false" outlineLevel="0" collapsed="false">
      <c r="A150" s="24"/>
      <c r="B150" s="20"/>
      <c r="C150" s="12" t="str">
        <f aca="false">IF($B150="","",T(IFERROR(INDEX(Sätze!$C$2:$C$121,MATCH($B150,Sätze!$B$2:$B$121,0)),"")))</f>
        <v/>
      </c>
      <c r="D150" s="22"/>
      <c r="E150" s="20"/>
      <c r="F150" s="30" t="str">
        <f aca="false">IF(OR($B150="",$D150="",$E150=""),"",IF($E150="kg",$D150,ROUND($D150*IFERROR(INDEX(Sätze!$G$2:$G$121,MATCH($B150,Sätze!$B$2:$B$121,0)),0),2)))</f>
        <v/>
      </c>
      <c r="G150" s="20"/>
      <c r="H150" s="20"/>
      <c r="I150" s="30" t="str">
        <f aca="false">IF(OR($C150="",$H150=""),"",IFERROR(INDEX(Preise!$D$2:$D$201,MATCH($C150&amp;"|"&amp;$H150,Preise!$E$2:$E$201,0)),""))</f>
        <v/>
      </c>
      <c r="J150" s="30" t="str">
        <f aca="false">IF(OR($D150="",N($I150)=0),"",ROUND($D150*$I150,2))</f>
        <v/>
      </c>
      <c r="K150" s="21"/>
      <c r="L150" s="30" t="str">
        <f aca="false">IF($K150="","",ROUND($K150/60*Stundensatz!$C$5,2))</f>
        <v/>
      </c>
      <c r="M150" s="20"/>
      <c r="N150" s="20"/>
    </row>
    <row r="151" customFormat="false" ht="15" hidden="false" customHeight="false" outlineLevel="0" collapsed="false">
      <c r="A151" s="24"/>
      <c r="B151" s="20"/>
      <c r="C151" s="12" t="str">
        <f aca="false">IF($B151="","",T(IFERROR(INDEX(Sätze!$C$2:$C$121,MATCH($B151,Sätze!$B$2:$B$121,0)),"")))</f>
        <v/>
      </c>
      <c r="D151" s="22"/>
      <c r="E151" s="20"/>
      <c r="F151" s="30" t="str">
        <f aca="false">IF(OR($B151="",$D151="",$E151=""),"",IF($E151="kg",$D151,ROUND($D151*IFERROR(INDEX(Sätze!$G$2:$G$121,MATCH($B151,Sätze!$B$2:$B$121,0)),0),2)))</f>
        <v/>
      </c>
      <c r="G151" s="20"/>
      <c r="H151" s="20"/>
      <c r="I151" s="30" t="str">
        <f aca="false">IF(OR($C151="",$H151=""),"",IFERROR(INDEX(Preise!$D$2:$D$201,MATCH($C151&amp;"|"&amp;$H151,Preise!$E$2:$E$201,0)),""))</f>
        <v/>
      </c>
      <c r="J151" s="30" t="str">
        <f aca="false">IF(OR($D151="",N($I151)=0),"",ROUND($D151*$I151,2))</f>
        <v/>
      </c>
      <c r="K151" s="21"/>
      <c r="L151" s="30" t="str">
        <f aca="false">IF($K151="","",ROUND($K151/60*Stundensatz!$C$5,2))</f>
        <v/>
      </c>
      <c r="M151" s="20"/>
      <c r="N151" s="20"/>
    </row>
    <row r="152" customFormat="false" ht="15" hidden="false" customHeight="false" outlineLevel="0" collapsed="false">
      <c r="A152" s="24"/>
      <c r="B152" s="20"/>
      <c r="C152" s="12" t="str">
        <f aca="false">IF($B152="","",T(IFERROR(INDEX(Sätze!$C$2:$C$121,MATCH($B152,Sätze!$B$2:$B$121,0)),"")))</f>
        <v/>
      </c>
      <c r="D152" s="22"/>
      <c r="E152" s="20"/>
      <c r="F152" s="30" t="str">
        <f aca="false">IF(OR($B152="",$D152="",$E152=""),"",IF($E152="kg",$D152,ROUND($D152*IFERROR(INDEX(Sätze!$G$2:$G$121,MATCH($B152,Sätze!$B$2:$B$121,0)),0),2)))</f>
        <v/>
      </c>
      <c r="G152" s="20"/>
      <c r="H152" s="20"/>
      <c r="I152" s="30" t="str">
        <f aca="false">IF(OR($C152="",$H152=""),"",IFERROR(INDEX(Preise!$D$2:$D$201,MATCH($C152&amp;"|"&amp;$H152,Preise!$E$2:$E$201,0)),""))</f>
        <v/>
      </c>
      <c r="J152" s="30" t="str">
        <f aca="false">IF(OR($D152="",N($I152)=0),"",ROUND($D152*$I152,2))</f>
        <v/>
      </c>
      <c r="K152" s="21"/>
      <c r="L152" s="30" t="str">
        <f aca="false">IF($K152="","",ROUND($K152/60*Stundensatz!$C$5,2))</f>
        <v/>
      </c>
      <c r="M152" s="20"/>
      <c r="N152" s="20"/>
    </row>
    <row r="153" customFormat="false" ht="15" hidden="false" customHeight="false" outlineLevel="0" collapsed="false">
      <c r="A153" s="24"/>
      <c r="B153" s="20"/>
      <c r="C153" s="12" t="str">
        <f aca="false">IF($B153="","",T(IFERROR(INDEX(Sätze!$C$2:$C$121,MATCH($B153,Sätze!$B$2:$B$121,0)),"")))</f>
        <v/>
      </c>
      <c r="D153" s="22"/>
      <c r="E153" s="20"/>
      <c r="F153" s="30" t="str">
        <f aca="false">IF(OR($B153="",$D153="",$E153=""),"",IF($E153="kg",$D153,ROUND($D153*IFERROR(INDEX(Sätze!$G$2:$G$121,MATCH($B153,Sätze!$B$2:$B$121,0)),0),2)))</f>
        <v/>
      </c>
      <c r="G153" s="20"/>
      <c r="H153" s="20"/>
      <c r="I153" s="30" t="str">
        <f aca="false">IF(OR($C153="",$H153=""),"",IFERROR(INDEX(Preise!$D$2:$D$201,MATCH($C153&amp;"|"&amp;$H153,Preise!$E$2:$E$201,0)),""))</f>
        <v/>
      </c>
      <c r="J153" s="30" t="str">
        <f aca="false">IF(OR($D153="",N($I153)=0),"",ROUND($D153*$I153,2))</f>
        <v/>
      </c>
      <c r="K153" s="21"/>
      <c r="L153" s="30" t="str">
        <f aca="false">IF($K153="","",ROUND($K153/60*Stundensatz!$C$5,2))</f>
        <v/>
      </c>
      <c r="M153" s="20"/>
      <c r="N153" s="20"/>
    </row>
    <row r="154" customFormat="false" ht="15" hidden="false" customHeight="false" outlineLevel="0" collapsed="false">
      <c r="A154" s="24"/>
      <c r="B154" s="20"/>
      <c r="C154" s="12" t="str">
        <f aca="false">IF($B154="","",T(IFERROR(INDEX(Sätze!$C$2:$C$121,MATCH($B154,Sätze!$B$2:$B$121,0)),"")))</f>
        <v/>
      </c>
      <c r="D154" s="22"/>
      <c r="E154" s="20"/>
      <c r="F154" s="30" t="str">
        <f aca="false">IF(OR($B154="",$D154="",$E154=""),"",IF($E154="kg",$D154,ROUND($D154*IFERROR(INDEX(Sätze!$G$2:$G$121,MATCH($B154,Sätze!$B$2:$B$121,0)),0),2)))</f>
        <v/>
      </c>
      <c r="G154" s="20"/>
      <c r="H154" s="20"/>
      <c r="I154" s="30" t="str">
        <f aca="false">IF(OR($C154="",$H154=""),"",IFERROR(INDEX(Preise!$D$2:$D$201,MATCH($C154&amp;"|"&amp;$H154,Preise!$E$2:$E$201,0)),""))</f>
        <v/>
      </c>
      <c r="J154" s="30" t="str">
        <f aca="false">IF(OR($D154="",N($I154)=0),"",ROUND($D154*$I154,2))</f>
        <v/>
      </c>
      <c r="K154" s="21"/>
      <c r="L154" s="30" t="str">
        <f aca="false">IF($K154="","",ROUND($K154/60*Stundensatz!$C$5,2))</f>
        <v/>
      </c>
      <c r="M154" s="20"/>
      <c r="N154" s="20"/>
    </row>
    <row r="155" customFormat="false" ht="15" hidden="false" customHeight="false" outlineLevel="0" collapsed="false">
      <c r="A155" s="24"/>
      <c r="B155" s="20"/>
      <c r="C155" s="12" t="str">
        <f aca="false">IF($B155="","",T(IFERROR(INDEX(Sätze!$C$2:$C$121,MATCH($B155,Sätze!$B$2:$B$121,0)),"")))</f>
        <v/>
      </c>
      <c r="D155" s="22"/>
      <c r="E155" s="20"/>
      <c r="F155" s="30" t="str">
        <f aca="false">IF(OR($B155="",$D155="",$E155=""),"",IF($E155="kg",$D155,ROUND($D155*IFERROR(INDEX(Sätze!$G$2:$G$121,MATCH($B155,Sätze!$B$2:$B$121,0)),0),2)))</f>
        <v/>
      </c>
      <c r="G155" s="20"/>
      <c r="H155" s="20"/>
      <c r="I155" s="30" t="str">
        <f aca="false">IF(OR($C155="",$H155=""),"",IFERROR(INDEX(Preise!$D$2:$D$201,MATCH($C155&amp;"|"&amp;$H155,Preise!$E$2:$E$201,0)),""))</f>
        <v/>
      </c>
      <c r="J155" s="30" t="str">
        <f aca="false">IF(OR($D155="",N($I155)=0),"",ROUND($D155*$I155,2))</f>
        <v/>
      </c>
      <c r="K155" s="21"/>
      <c r="L155" s="30" t="str">
        <f aca="false">IF($K155="","",ROUND($K155/60*Stundensatz!$C$5,2))</f>
        <v/>
      </c>
      <c r="M155" s="20"/>
      <c r="N155" s="20"/>
    </row>
    <row r="156" customFormat="false" ht="15" hidden="false" customHeight="false" outlineLevel="0" collapsed="false">
      <c r="A156" s="24"/>
      <c r="B156" s="20"/>
      <c r="C156" s="12" t="str">
        <f aca="false">IF($B156="","",T(IFERROR(INDEX(Sätze!$C$2:$C$121,MATCH($B156,Sätze!$B$2:$B$121,0)),"")))</f>
        <v/>
      </c>
      <c r="D156" s="22"/>
      <c r="E156" s="20"/>
      <c r="F156" s="30" t="str">
        <f aca="false">IF(OR($B156="",$D156="",$E156=""),"",IF($E156="kg",$D156,ROUND($D156*IFERROR(INDEX(Sätze!$G$2:$G$121,MATCH($B156,Sätze!$B$2:$B$121,0)),0),2)))</f>
        <v/>
      </c>
      <c r="G156" s="20"/>
      <c r="H156" s="20"/>
      <c r="I156" s="30" t="str">
        <f aca="false">IF(OR($C156="",$H156=""),"",IFERROR(INDEX(Preise!$D$2:$D$201,MATCH($C156&amp;"|"&amp;$H156,Preise!$E$2:$E$201,0)),""))</f>
        <v/>
      </c>
      <c r="J156" s="30" t="str">
        <f aca="false">IF(OR($D156="",N($I156)=0),"",ROUND($D156*$I156,2))</f>
        <v/>
      </c>
      <c r="K156" s="21"/>
      <c r="L156" s="30" t="str">
        <f aca="false">IF($K156="","",ROUND($K156/60*Stundensatz!$C$5,2))</f>
        <v/>
      </c>
      <c r="M156" s="20"/>
      <c r="N156" s="20"/>
    </row>
    <row r="157" customFormat="false" ht="15" hidden="false" customHeight="false" outlineLevel="0" collapsed="false">
      <c r="A157" s="24"/>
      <c r="B157" s="20"/>
      <c r="C157" s="12" t="str">
        <f aca="false">IF($B157="","",T(IFERROR(INDEX(Sätze!$C$2:$C$121,MATCH($B157,Sätze!$B$2:$B$121,0)),"")))</f>
        <v/>
      </c>
      <c r="D157" s="22"/>
      <c r="E157" s="20"/>
      <c r="F157" s="30" t="str">
        <f aca="false">IF(OR($B157="",$D157="",$E157=""),"",IF($E157="kg",$D157,ROUND($D157*IFERROR(INDEX(Sätze!$G$2:$G$121,MATCH($B157,Sätze!$B$2:$B$121,0)),0),2)))</f>
        <v/>
      </c>
      <c r="G157" s="20"/>
      <c r="H157" s="20"/>
      <c r="I157" s="30" t="str">
        <f aca="false">IF(OR($C157="",$H157=""),"",IFERROR(INDEX(Preise!$D$2:$D$201,MATCH($C157&amp;"|"&amp;$H157,Preise!$E$2:$E$201,0)),""))</f>
        <v/>
      </c>
      <c r="J157" s="30" t="str">
        <f aca="false">IF(OR($D157="",N($I157)=0),"",ROUND($D157*$I157,2))</f>
        <v/>
      </c>
      <c r="K157" s="21"/>
      <c r="L157" s="30" t="str">
        <f aca="false">IF($K157="","",ROUND($K157/60*Stundensatz!$C$5,2))</f>
        <v/>
      </c>
      <c r="M157" s="20"/>
      <c r="N157" s="20"/>
    </row>
    <row r="158" customFormat="false" ht="15" hidden="false" customHeight="false" outlineLevel="0" collapsed="false">
      <c r="A158" s="24"/>
      <c r="B158" s="20"/>
      <c r="C158" s="12" t="str">
        <f aca="false">IF($B158="","",T(IFERROR(INDEX(Sätze!$C$2:$C$121,MATCH($B158,Sätze!$B$2:$B$121,0)),"")))</f>
        <v/>
      </c>
      <c r="D158" s="22"/>
      <c r="E158" s="20"/>
      <c r="F158" s="30" t="str">
        <f aca="false">IF(OR($B158="",$D158="",$E158=""),"",IF($E158="kg",$D158,ROUND($D158*IFERROR(INDEX(Sätze!$G$2:$G$121,MATCH($B158,Sätze!$B$2:$B$121,0)),0),2)))</f>
        <v/>
      </c>
      <c r="G158" s="20"/>
      <c r="H158" s="20"/>
      <c r="I158" s="30" t="str">
        <f aca="false">IF(OR($C158="",$H158=""),"",IFERROR(INDEX(Preise!$D$2:$D$201,MATCH($C158&amp;"|"&amp;$H158,Preise!$E$2:$E$201,0)),""))</f>
        <v/>
      </c>
      <c r="J158" s="30" t="str">
        <f aca="false">IF(OR($D158="",N($I158)=0),"",ROUND($D158*$I158,2))</f>
        <v/>
      </c>
      <c r="K158" s="21"/>
      <c r="L158" s="30" t="str">
        <f aca="false">IF($K158="","",ROUND($K158/60*Stundensatz!$C$5,2))</f>
        <v/>
      </c>
      <c r="M158" s="20"/>
      <c r="N158" s="20"/>
    </row>
    <row r="159" customFormat="false" ht="15" hidden="false" customHeight="false" outlineLevel="0" collapsed="false">
      <c r="A159" s="24"/>
      <c r="B159" s="20"/>
      <c r="C159" s="12" t="str">
        <f aca="false">IF($B159="","",T(IFERROR(INDEX(Sätze!$C$2:$C$121,MATCH($B159,Sätze!$B$2:$B$121,0)),"")))</f>
        <v/>
      </c>
      <c r="D159" s="22"/>
      <c r="E159" s="20"/>
      <c r="F159" s="30" t="str">
        <f aca="false">IF(OR($B159="",$D159="",$E159=""),"",IF($E159="kg",$D159,ROUND($D159*IFERROR(INDEX(Sätze!$G$2:$G$121,MATCH($B159,Sätze!$B$2:$B$121,0)),0),2)))</f>
        <v/>
      </c>
      <c r="G159" s="20"/>
      <c r="H159" s="20"/>
      <c r="I159" s="30" t="str">
        <f aca="false">IF(OR($C159="",$H159=""),"",IFERROR(INDEX(Preise!$D$2:$D$201,MATCH($C159&amp;"|"&amp;$H159,Preise!$E$2:$E$201,0)),""))</f>
        <v/>
      </c>
      <c r="J159" s="30" t="str">
        <f aca="false">IF(OR($D159="",N($I159)=0),"",ROUND($D159*$I159,2))</f>
        <v/>
      </c>
      <c r="K159" s="21"/>
      <c r="L159" s="30" t="str">
        <f aca="false">IF($K159="","",ROUND($K159/60*Stundensatz!$C$5,2))</f>
        <v/>
      </c>
      <c r="M159" s="20"/>
      <c r="N159" s="20"/>
    </row>
    <row r="160" customFormat="false" ht="15" hidden="false" customHeight="false" outlineLevel="0" collapsed="false">
      <c r="A160" s="24"/>
      <c r="B160" s="20"/>
      <c r="C160" s="12" t="str">
        <f aca="false">IF($B160="","",T(IFERROR(INDEX(Sätze!$C$2:$C$121,MATCH($B160,Sätze!$B$2:$B$121,0)),"")))</f>
        <v/>
      </c>
      <c r="D160" s="22"/>
      <c r="E160" s="20"/>
      <c r="F160" s="30" t="str">
        <f aca="false">IF(OR($B160="",$D160="",$E160=""),"",IF($E160="kg",$D160,ROUND($D160*IFERROR(INDEX(Sätze!$G$2:$G$121,MATCH($B160,Sätze!$B$2:$B$121,0)),0),2)))</f>
        <v/>
      </c>
      <c r="G160" s="20"/>
      <c r="H160" s="20"/>
      <c r="I160" s="30" t="str">
        <f aca="false">IF(OR($C160="",$H160=""),"",IFERROR(INDEX(Preise!$D$2:$D$201,MATCH($C160&amp;"|"&amp;$H160,Preise!$E$2:$E$201,0)),""))</f>
        <v/>
      </c>
      <c r="J160" s="30" t="str">
        <f aca="false">IF(OR($D160="",N($I160)=0),"",ROUND($D160*$I160,2))</f>
        <v/>
      </c>
      <c r="K160" s="21"/>
      <c r="L160" s="30" t="str">
        <f aca="false">IF($K160="","",ROUND($K160/60*Stundensatz!$C$5,2))</f>
        <v/>
      </c>
      <c r="M160" s="20"/>
      <c r="N160" s="20"/>
    </row>
    <row r="161" customFormat="false" ht="15" hidden="false" customHeight="false" outlineLevel="0" collapsed="false">
      <c r="A161" s="24"/>
      <c r="B161" s="20"/>
      <c r="C161" s="12" t="str">
        <f aca="false">IF($B161="","",T(IFERROR(INDEX(Sätze!$C$2:$C$121,MATCH($B161,Sätze!$B$2:$B$121,0)),"")))</f>
        <v/>
      </c>
      <c r="D161" s="22"/>
      <c r="E161" s="20"/>
      <c r="F161" s="30" t="str">
        <f aca="false">IF(OR($B161="",$D161="",$E161=""),"",IF($E161="kg",$D161,ROUND($D161*IFERROR(INDEX(Sätze!$G$2:$G$121,MATCH($B161,Sätze!$B$2:$B$121,0)),0),2)))</f>
        <v/>
      </c>
      <c r="G161" s="20"/>
      <c r="H161" s="20"/>
      <c r="I161" s="30" t="str">
        <f aca="false">IF(OR($C161="",$H161=""),"",IFERROR(INDEX(Preise!$D$2:$D$201,MATCH($C161&amp;"|"&amp;$H161,Preise!$E$2:$E$201,0)),""))</f>
        <v/>
      </c>
      <c r="J161" s="30" t="str">
        <f aca="false">IF(OR($D161="",N($I161)=0),"",ROUND($D161*$I161,2))</f>
        <v/>
      </c>
      <c r="K161" s="21"/>
      <c r="L161" s="30" t="str">
        <f aca="false">IF($K161="","",ROUND($K161/60*Stundensatz!$C$5,2))</f>
        <v/>
      </c>
      <c r="M161" s="20"/>
      <c r="N161" s="20"/>
    </row>
    <row r="162" customFormat="false" ht="15" hidden="false" customHeight="false" outlineLevel="0" collapsed="false">
      <c r="A162" s="24"/>
      <c r="B162" s="20"/>
      <c r="C162" s="12" t="str">
        <f aca="false">IF($B162="","",T(IFERROR(INDEX(Sätze!$C$2:$C$121,MATCH($B162,Sätze!$B$2:$B$121,0)),"")))</f>
        <v/>
      </c>
      <c r="D162" s="22"/>
      <c r="E162" s="20"/>
      <c r="F162" s="30" t="str">
        <f aca="false">IF(OR($B162="",$D162="",$E162=""),"",IF($E162="kg",$D162,ROUND($D162*IFERROR(INDEX(Sätze!$G$2:$G$121,MATCH($B162,Sätze!$B$2:$B$121,0)),0),2)))</f>
        <v/>
      </c>
      <c r="G162" s="20"/>
      <c r="H162" s="20"/>
      <c r="I162" s="30" t="str">
        <f aca="false">IF(OR($C162="",$H162=""),"",IFERROR(INDEX(Preise!$D$2:$D$201,MATCH($C162&amp;"|"&amp;$H162,Preise!$E$2:$E$201,0)),""))</f>
        <v/>
      </c>
      <c r="J162" s="30" t="str">
        <f aca="false">IF(OR($D162="",N($I162)=0),"",ROUND($D162*$I162,2))</f>
        <v/>
      </c>
      <c r="K162" s="21"/>
      <c r="L162" s="30" t="str">
        <f aca="false">IF($K162="","",ROUND($K162/60*Stundensatz!$C$5,2))</f>
        <v/>
      </c>
      <c r="M162" s="20"/>
      <c r="N162" s="20"/>
    </row>
    <row r="163" customFormat="false" ht="15" hidden="false" customHeight="false" outlineLevel="0" collapsed="false">
      <c r="A163" s="24"/>
      <c r="B163" s="20"/>
      <c r="C163" s="12" t="str">
        <f aca="false">IF($B163="","",T(IFERROR(INDEX(Sätze!$C$2:$C$121,MATCH($B163,Sätze!$B$2:$B$121,0)),"")))</f>
        <v/>
      </c>
      <c r="D163" s="22"/>
      <c r="E163" s="20"/>
      <c r="F163" s="30" t="str">
        <f aca="false">IF(OR($B163="",$D163="",$E163=""),"",IF($E163="kg",$D163,ROUND($D163*IFERROR(INDEX(Sätze!$G$2:$G$121,MATCH($B163,Sätze!$B$2:$B$121,0)),0),2)))</f>
        <v/>
      </c>
      <c r="G163" s="20"/>
      <c r="H163" s="20"/>
      <c r="I163" s="30" t="str">
        <f aca="false">IF(OR($C163="",$H163=""),"",IFERROR(INDEX(Preise!$D$2:$D$201,MATCH($C163&amp;"|"&amp;$H163,Preise!$E$2:$E$201,0)),""))</f>
        <v/>
      </c>
      <c r="J163" s="30" t="str">
        <f aca="false">IF(OR($D163="",N($I163)=0),"",ROUND($D163*$I163,2))</f>
        <v/>
      </c>
      <c r="K163" s="21"/>
      <c r="L163" s="30" t="str">
        <f aca="false">IF($K163="","",ROUND($K163/60*Stundensatz!$C$5,2))</f>
        <v/>
      </c>
      <c r="M163" s="20"/>
      <c r="N163" s="20"/>
    </row>
    <row r="164" customFormat="false" ht="15" hidden="false" customHeight="false" outlineLevel="0" collapsed="false">
      <c r="A164" s="24"/>
      <c r="B164" s="20"/>
      <c r="C164" s="12" t="str">
        <f aca="false">IF($B164="","",T(IFERROR(INDEX(Sätze!$C$2:$C$121,MATCH($B164,Sätze!$B$2:$B$121,0)),"")))</f>
        <v/>
      </c>
      <c r="D164" s="22"/>
      <c r="E164" s="20"/>
      <c r="F164" s="30" t="str">
        <f aca="false">IF(OR($B164="",$D164="",$E164=""),"",IF($E164="kg",$D164,ROUND($D164*IFERROR(INDEX(Sätze!$G$2:$G$121,MATCH($B164,Sätze!$B$2:$B$121,0)),0),2)))</f>
        <v/>
      </c>
      <c r="G164" s="20"/>
      <c r="H164" s="20"/>
      <c r="I164" s="30" t="str">
        <f aca="false">IF(OR($C164="",$H164=""),"",IFERROR(INDEX(Preise!$D$2:$D$201,MATCH($C164&amp;"|"&amp;$H164,Preise!$E$2:$E$201,0)),""))</f>
        <v/>
      </c>
      <c r="J164" s="30" t="str">
        <f aca="false">IF(OR($D164="",N($I164)=0),"",ROUND($D164*$I164,2))</f>
        <v/>
      </c>
      <c r="K164" s="21"/>
      <c r="L164" s="30" t="str">
        <f aca="false">IF($K164="","",ROUND($K164/60*Stundensatz!$C$5,2))</f>
        <v/>
      </c>
      <c r="M164" s="20"/>
      <c r="N164" s="20"/>
    </row>
    <row r="165" customFormat="false" ht="15" hidden="false" customHeight="false" outlineLevel="0" collapsed="false">
      <c r="A165" s="24"/>
      <c r="B165" s="20"/>
      <c r="C165" s="12" t="str">
        <f aca="false">IF($B165="","",T(IFERROR(INDEX(Sätze!$C$2:$C$121,MATCH($B165,Sätze!$B$2:$B$121,0)),"")))</f>
        <v/>
      </c>
      <c r="D165" s="22"/>
      <c r="E165" s="20"/>
      <c r="F165" s="30" t="str">
        <f aca="false">IF(OR($B165="",$D165="",$E165=""),"",IF($E165="kg",$D165,ROUND($D165*IFERROR(INDEX(Sätze!$G$2:$G$121,MATCH($B165,Sätze!$B$2:$B$121,0)),0),2)))</f>
        <v/>
      </c>
      <c r="G165" s="20"/>
      <c r="H165" s="20"/>
      <c r="I165" s="30" t="str">
        <f aca="false">IF(OR($C165="",$H165=""),"",IFERROR(INDEX(Preise!$D$2:$D$201,MATCH($C165&amp;"|"&amp;$H165,Preise!$E$2:$E$201,0)),""))</f>
        <v/>
      </c>
      <c r="J165" s="30" t="str">
        <f aca="false">IF(OR($D165="",N($I165)=0),"",ROUND($D165*$I165,2))</f>
        <v/>
      </c>
      <c r="K165" s="21"/>
      <c r="L165" s="30" t="str">
        <f aca="false">IF($K165="","",ROUND($K165/60*Stundensatz!$C$5,2))</f>
        <v/>
      </c>
      <c r="M165" s="20"/>
      <c r="N165" s="20"/>
    </row>
    <row r="166" customFormat="false" ht="15" hidden="false" customHeight="false" outlineLevel="0" collapsed="false">
      <c r="A166" s="24"/>
      <c r="B166" s="20"/>
      <c r="C166" s="12" t="str">
        <f aca="false">IF($B166="","",T(IFERROR(INDEX(Sätze!$C$2:$C$121,MATCH($B166,Sätze!$B$2:$B$121,0)),"")))</f>
        <v/>
      </c>
      <c r="D166" s="22"/>
      <c r="E166" s="20"/>
      <c r="F166" s="30" t="str">
        <f aca="false">IF(OR($B166="",$D166="",$E166=""),"",IF($E166="kg",$D166,ROUND($D166*IFERROR(INDEX(Sätze!$G$2:$G$121,MATCH($B166,Sätze!$B$2:$B$121,0)),0),2)))</f>
        <v/>
      </c>
      <c r="G166" s="20"/>
      <c r="H166" s="20"/>
      <c r="I166" s="30" t="str">
        <f aca="false">IF(OR($C166="",$H166=""),"",IFERROR(INDEX(Preise!$D$2:$D$201,MATCH($C166&amp;"|"&amp;$H166,Preise!$E$2:$E$201,0)),""))</f>
        <v/>
      </c>
      <c r="J166" s="30" t="str">
        <f aca="false">IF(OR($D166="",N($I166)=0),"",ROUND($D166*$I166,2))</f>
        <v/>
      </c>
      <c r="K166" s="21"/>
      <c r="L166" s="30" t="str">
        <f aca="false">IF($K166="","",ROUND($K166/60*Stundensatz!$C$5,2))</f>
        <v/>
      </c>
      <c r="M166" s="20"/>
      <c r="N166" s="20"/>
    </row>
    <row r="167" customFormat="false" ht="15" hidden="false" customHeight="false" outlineLevel="0" collapsed="false">
      <c r="A167" s="24"/>
      <c r="B167" s="20"/>
      <c r="C167" s="12" t="str">
        <f aca="false">IF($B167="","",T(IFERROR(INDEX(Sätze!$C$2:$C$121,MATCH($B167,Sätze!$B$2:$B$121,0)),"")))</f>
        <v/>
      </c>
      <c r="D167" s="22"/>
      <c r="E167" s="20"/>
      <c r="F167" s="30" t="str">
        <f aca="false">IF(OR($B167="",$D167="",$E167=""),"",IF($E167="kg",$D167,ROUND($D167*IFERROR(INDEX(Sätze!$G$2:$G$121,MATCH($B167,Sätze!$B$2:$B$121,0)),0),2)))</f>
        <v/>
      </c>
      <c r="G167" s="20"/>
      <c r="H167" s="20"/>
      <c r="I167" s="30" t="str">
        <f aca="false">IF(OR($C167="",$H167=""),"",IFERROR(INDEX(Preise!$D$2:$D$201,MATCH($C167&amp;"|"&amp;$H167,Preise!$E$2:$E$201,0)),""))</f>
        <v/>
      </c>
      <c r="J167" s="30" t="str">
        <f aca="false">IF(OR($D167="",N($I167)=0),"",ROUND($D167*$I167,2))</f>
        <v/>
      </c>
      <c r="K167" s="21"/>
      <c r="L167" s="30" t="str">
        <f aca="false">IF($K167="","",ROUND($K167/60*Stundensatz!$C$5,2))</f>
        <v/>
      </c>
      <c r="M167" s="20"/>
      <c r="N167" s="20"/>
    </row>
    <row r="168" customFormat="false" ht="15" hidden="false" customHeight="false" outlineLevel="0" collapsed="false">
      <c r="A168" s="24"/>
      <c r="B168" s="20"/>
      <c r="C168" s="12" t="str">
        <f aca="false">IF($B168="","",T(IFERROR(INDEX(Sätze!$C$2:$C$121,MATCH($B168,Sätze!$B$2:$B$121,0)),"")))</f>
        <v/>
      </c>
      <c r="D168" s="22"/>
      <c r="E168" s="20"/>
      <c r="F168" s="30" t="str">
        <f aca="false">IF(OR($B168="",$D168="",$E168=""),"",IF($E168="kg",$D168,ROUND($D168*IFERROR(INDEX(Sätze!$G$2:$G$121,MATCH($B168,Sätze!$B$2:$B$121,0)),0),2)))</f>
        <v/>
      </c>
      <c r="G168" s="20"/>
      <c r="H168" s="20"/>
      <c r="I168" s="30" t="str">
        <f aca="false">IF(OR($C168="",$H168=""),"",IFERROR(INDEX(Preise!$D$2:$D$201,MATCH($C168&amp;"|"&amp;$H168,Preise!$E$2:$E$201,0)),""))</f>
        <v/>
      </c>
      <c r="J168" s="30" t="str">
        <f aca="false">IF(OR($D168="",N($I168)=0),"",ROUND($D168*$I168,2))</f>
        <v/>
      </c>
      <c r="K168" s="21"/>
      <c r="L168" s="30" t="str">
        <f aca="false">IF($K168="","",ROUND($K168/60*Stundensatz!$C$5,2))</f>
        <v/>
      </c>
      <c r="M168" s="20"/>
      <c r="N168" s="20"/>
    </row>
    <row r="169" customFormat="false" ht="15" hidden="false" customHeight="false" outlineLevel="0" collapsed="false">
      <c r="A169" s="24"/>
      <c r="B169" s="20"/>
      <c r="C169" s="12" t="str">
        <f aca="false">IF($B169="","",T(IFERROR(INDEX(Sätze!$C$2:$C$121,MATCH($B169,Sätze!$B$2:$B$121,0)),"")))</f>
        <v/>
      </c>
      <c r="D169" s="22"/>
      <c r="E169" s="20"/>
      <c r="F169" s="30" t="str">
        <f aca="false">IF(OR($B169="",$D169="",$E169=""),"",IF($E169="kg",$D169,ROUND($D169*IFERROR(INDEX(Sätze!$G$2:$G$121,MATCH($B169,Sätze!$B$2:$B$121,0)),0),2)))</f>
        <v/>
      </c>
      <c r="G169" s="20"/>
      <c r="H169" s="20"/>
      <c r="I169" s="30" t="str">
        <f aca="false">IF(OR($C169="",$H169=""),"",IFERROR(INDEX(Preise!$D$2:$D$201,MATCH($C169&amp;"|"&amp;$H169,Preise!$E$2:$E$201,0)),""))</f>
        <v/>
      </c>
      <c r="J169" s="30" t="str">
        <f aca="false">IF(OR($D169="",N($I169)=0),"",ROUND($D169*$I169,2))</f>
        <v/>
      </c>
      <c r="K169" s="21"/>
      <c r="L169" s="30" t="str">
        <f aca="false">IF($K169="","",ROUND($K169/60*Stundensatz!$C$5,2))</f>
        <v/>
      </c>
      <c r="M169" s="20"/>
      <c r="N169" s="20"/>
    </row>
    <row r="170" customFormat="false" ht="15" hidden="false" customHeight="false" outlineLevel="0" collapsed="false">
      <c r="A170" s="24"/>
      <c r="B170" s="20"/>
      <c r="C170" s="12" t="str">
        <f aca="false">IF($B170="","",T(IFERROR(INDEX(Sätze!$C$2:$C$121,MATCH($B170,Sätze!$B$2:$B$121,0)),"")))</f>
        <v/>
      </c>
      <c r="D170" s="22"/>
      <c r="E170" s="20"/>
      <c r="F170" s="30" t="str">
        <f aca="false">IF(OR($B170="",$D170="",$E170=""),"",IF($E170="kg",$D170,ROUND($D170*IFERROR(INDEX(Sätze!$G$2:$G$121,MATCH($B170,Sätze!$B$2:$B$121,0)),0),2)))</f>
        <v/>
      </c>
      <c r="G170" s="20"/>
      <c r="H170" s="20"/>
      <c r="I170" s="30" t="str">
        <f aca="false">IF(OR($C170="",$H170=""),"",IFERROR(INDEX(Preise!$D$2:$D$201,MATCH($C170&amp;"|"&amp;$H170,Preise!$E$2:$E$201,0)),""))</f>
        <v/>
      </c>
      <c r="J170" s="30" t="str">
        <f aca="false">IF(OR($D170="",N($I170)=0),"",ROUND($D170*$I170,2))</f>
        <v/>
      </c>
      <c r="K170" s="21"/>
      <c r="L170" s="30" t="str">
        <f aca="false">IF($K170="","",ROUND($K170/60*Stundensatz!$C$5,2))</f>
        <v/>
      </c>
      <c r="M170" s="20"/>
      <c r="N170" s="20"/>
    </row>
    <row r="171" customFormat="false" ht="15" hidden="false" customHeight="false" outlineLevel="0" collapsed="false">
      <c r="A171" s="24"/>
      <c r="B171" s="20"/>
      <c r="C171" s="12" t="str">
        <f aca="false">IF($B171="","",T(IFERROR(INDEX(Sätze!$C$2:$C$121,MATCH($B171,Sätze!$B$2:$B$121,0)),"")))</f>
        <v/>
      </c>
      <c r="D171" s="22"/>
      <c r="E171" s="20"/>
      <c r="F171" s="30" t="str">
        <f aca="false">IF(OR($B171="",$D171="",$E171=""),"",IF($E171="kg",$D171,ROUND($D171*IFERROR(INDEX(Sätze!$G$2:$G$121,MATCH($B171,Sätze!$B$2:$B$121,0)),0),2)))</f>
        <v/>
      </c>
      <c r="G171" s="20"/>
      <c r="H171" s="20"/>
      <c r="I171" s="30" t="str">
        <f aca="false">IF(OR($C171="",$H171=""),"",IFERROR(INDEX(Preise!$D$2:$D$201,MATCH($C171&amp;"|"&amp;$H171,Preise!$E$2:$E$201,0)),""))</f>
        <v/>
      </c>
      <c r="J171" s="30" t="str">
        <f aca="false">IF(OR($D171="",N($I171)=0),"",ROUND($D171*$I171,2))</f>
        <v/>
      </c>
      <c r="K171" s="21"/>
      <c r="L171" s="30" t="str">
        <f aca="false">IF($K171="","",ROUND($K171/60*Stundensatz!$C$5,2))</f>
        <v/>
      </c>
      <c r="M171" s="20"/>
      <c r="N171" s="20"/>
    </row>
    <row r="172" customFormat="false" ht="15" hidden="false" customHeight="false" outlineLevel="0" collapsed="false">
      <c r="A172" s="24"/>
      <c r="B172" s="20"/>
      <c r="C172" s="12" t="str">
        <f aca="false">IF($B172="","",T(IFERROR(INDEX(Sätze!$C$2:$C$121,MATCH($B172,Sätze!$B$2:$B$121,0)),"")))</f>
        <v/>
      </c>
      <c r="D172" s="22"/>
      <c r="E172" s="20"/>
      <c r="F172" s="30" t="str">
        <f aca="false">IF(OR($B172="",$D172="",$E172=""),"",IF($E172="kg",$D172,ROUND($D172*IFERROR(INDEX(Sätze!$G$2:$G$121,MATCH($B172,Sätze!$B$2:$B$121,0)),0),2)))</f>
        <v/>
      </c>
      <c r="G172" s="20"/>
      <c r="H172" s="20"/>
      <c r="I172" s="30" t="str">
        <f aca="false">IF(OR($C172="",$H172=""),"",IFERROR(INDEX(Preise!$D$2:$D$201,MATCH($C172&amp;"|"&amp;$H172,Preise!$E$2:$E$201,0)),""))</f>
        <v/>
      </c>
      <c r="J172" s="30" t="str">
        <f aca="false">IF(OR($D172="",N($I172)=0),"",ROUND($D172*$I172,2))</f>
        <v/>
      </c>
      <c r="K172" s="21"/>
      <c r="L172" s="30" t="str">
        <f aca="false">IF($K172="","",ROUND($K172/60*Stundensatz!$C$5,2))</f>
        <v/>
      </c>
      <c r="M172" s="20"/>
      <c r="N172" s="20"/>
    </row>
    <row r="173" customFormat="false" ht="15" hidden="false" customHeight="false" outlineLevel="0" collapsed="false">
      <c r="A173" s="24"/>
      <c r="B173" s="20"/>
      <c r="C173" s="12" t="str">
        <f aca="false">IF($B173="","",T(IFERROR(INDEX(Sätze!$C$2:$C$121,MATCH($B173,Sätze!$B$2:$B$121,0)),"")))</f>
        <v/>
      </c>
      <c r="D173" s="22"/>
      <c r="E173" s="20"/>
      <c r="F173" s="30" t="str">
        <f aca="false">IF(OR($B173="",$D173="",$E173=""),"",IF($E173="kg",$D173,ROUND($D173*IFERROR(INDEX(Sätze!$G$2:$G$121,MATCH($B173,Sätze!$B$2:$B$121,0)),0),2)))</f>
        <v/>
      </c>
      <c r="G173" s="20"/>
      <c r="H173" s="20"/>
      <c r="I173" s="30" t="str">
        <f aca="false">IF(OR($C173="",$H173=""),"",IFERROR(INDEX(Preise!$D$2:$D$201,MATCH($C173&amp;"|"&amp;$H173,Preise!$E$2:$E$201,0)),""))</f>
        <v/>
      </c>
      <c r="J173" s="30" t="str">
        <f aca="false">IF(OR($D173="",N($I173)=0),"",ROUND($D173*$I173,2))</f>
        <v/>
      </c>
      <c r="K173" s="21"/>
      <c r="L173" s="30" t="str">
        <f aca="false">IF($K173="","",ROUND($K173/60*Stundensatz!$C$5,2))</f>
        <v/>
      </c>
      <c r="M173" s="20"/>
      <c r="N173" s="20"/>
    </row>
    <row r="174" customFormat="false" ht="15" hidden="false" customHeight="false" outlineLevel="0" collapsed="false">
      <c r="A174" s="24"/>
      <c r="B174" s="20"/>
      <c r="C174" s="12" t="str">
        <f aca="false">IF($B174="","",T(IFERROR(INDEX(Sätze!$C$2:$C$121,MATCH($B174,Sätze!$B$2:$B$121,0)),"")))</f>
        <v/>
      </c>
      <c r="D174" s="22"/>
      <c r="E174" s="20"/>
      <c r="F174" s="30" t="str">
        <f aca="false">IF(OR($B174="",$D174="",$E174=""),"",IF($E174="kg",$D174,ROUND($D174*IFERROR(INDEX(Sätze!$G$2:$G$121,MATCH($B174,Sätze!$B$2:$B$121,0)),0),2)))</f>
        <v/>
      </c>
      <c r="G174" s="20"/>
      <c r="H174" s="20"/>
      <c r="I174" s="30" t="str">
        <f aca="false">IF(OR($C174="",$H174=""),"",IFERROR(INDEX(Preise!$D$2:$D$201,MATCH($C174&amp;"|"&amp;$H174,Preise!$E$2:$E$201,0)),""))</f>
        <v/>
      </c>
      <c r="J174" s="30" t="str">
        <f aca="false">IF(OR($D174="",N($I174)=0),"",ROUND($D174*$I174,2))</f>
        <v/>
      </c>
      <c r="K174" s="21"/>
      <c r="L174" s="30" t="str">
        <f aca="false">IF($K174="","",ROUND($K174/60*Stundensatz!$C$5,2))</f>
        <v/>
      </c>
      <c r="M174" s="20"/>
      <c r="N174" s="20"/>
    </row>
    <row r="175" customFormat="false" ht="15" hidden="false" customHeight="false" outlineLevel="0" collapsed="false">
      <c r="A175" s="24"/>
      <c r="B175" s="20"/>
      <c r="C175" s="12" t="str">
        <f aca="false">IF($B175="","",T(IFERROR(INDEX(Sätze!$C$2:$C$121,MATCH($B175,Sätze!$B$2:$B$121,0)),"")))</f>
        <v/>
      </c>
      <c r="D175" s="22"/>
      <c r="E175" s="20"/>
      <c r="F175" s="30" t="str">
        <f aca="false">IF(OR($B175="",$D175="",$E175=""),"",IF($E175="kg",$D175,ROUND($D175*IFERROR(INDEX(Sätze!$G$2:$G$121,MATCH($B175,Sätze!$B$2:$B$121,0)),0),2)))</f>
        <v/>
      </c>
      <c r="G175" s="20"/>
      <c r="H175" s="20"/>
      <c r="I175" s="30" t="str">
        <f aca="false">IF(OR($C175="",$H175=""),"",IFERROR(INDEX(Preise!$D$2:$D$201,MATCH($C175&amp;"|"&amp;$H175,Preise!$E$2:$E$201,0)),""))</f>
        <v/>
      </c>
      <c r="J175" s="30" t="str">
        <f aca="false">IF(OR($D175="",N($I175)=0),"",ROUND($D175*$I175,2))</f>
        <v/>
      </c>
      <c r="K175" s="21"/>
      <c r="L175" s="30" t="str">
        <f aca="false">IF($K175="","",ROUND($K175/60*Stundensatz!$C$5,2))</f>
        <v/>
      </c>
      <c r="M175" s="20"/>
      <c r="N175" s="20"/>
    </row>
    <row r="176" customFormat="false" ht="15" hidden="false" customHeight="false" outlineLevel="0" collapsed="false">
      <c r="A176" s="24"/>
      <c r="B176" s="20"/>
      <c r="C176" s="12" t="str">
        <f aca="false">IF($B176="","",T(IFERROR(INDEX(Sätze!$C$2:$C$121,MATCH($B176,Sätze!$B$2:$B$121,0)),"")))</f>
        <v/>
      </c>
      <c r="D176" s="22"/>
      <c r="E176" s="20"/>
      <c r="F176" s="30" t="str">
        <f aca="false">IF(OR($B176="",$D176="",$E176=""),"",IF($E176="kg",$D176,ROUND($D176*IFERROR(INDEX(Sätze!$G$2:$G$121,MATCH($B176,Sätze!$B$2:$B$121,0)),0),2)))</f>
        <v/>
      </c>
      <c r="G176" s="20"/>
      <c r="H176" s="20"/>
      <c r="I176" s="30" t="str">
        <f aca="false">IF(OR($C176="",$H176=""),"",IFERROR(INDEX(Preise!$D$2:$D$201,MATCH($C176&amp;"|"&amp;$H176,Preise!$E$2:$E$201,0)),""))</f>
        <v/>
      </c>
      <c r="J176" s="30" t="str">
        <f aca="false">IF(OR($D176="",N($I176)=0),"",ROUND($D176*$I176,2))</f>
        <v/>
      </c>
      <c r="K176" s="21"/>
      <c r="L176" s="30" t="str">
        <f aca="false">IF($K176="","",ROUND($K176/60*Stundensatz!$C$5,2))</f>
        <v/>
      </c>
      <c r="M176" s="20"/>
      <c r="N176" s="20"/>
    </row>
    <row r="177" customFormat="false" ht="15" hidden="false" customHeight="false" outlineLevel="0" collapsed="false">
      <c r="A177" s="24"/>
      <c r="B177" s="20"/>
      <c r="C177" s="12" t="str">
        <f aca="false">IF($B177="","",T(IFERROR(INDEX(Sätze!$C$2:$C$121,MATCH($B177,Sätze!$B$2:$B$121,0)),"")))</f>
        <v/>
      </c>
      <c r="D177" s="22"/>
      <c r="E177" s="20"/>
      <c r="F177" s="30" t="str">
        <f aca="false">IF(OR($B177="",$D177="",$E177=""),"",IF($E177="kg",$D177,ROUND($D177*IFERROR(INDEX(Sätze!$G$2:$G$121,MATCH($B177,Sätze!$B$2:$B$121,0)),0),2)))</f>
        <v/>
      </c>
      <c r="G177" s="20"/>
      <c r="H177" s="20"/>
      <c r="I177" s="30" t="str">
        <f aca="false">IF(OR($C177="",$H177=""),"",IFERROR(INDEX(Preise!$D$2:$D$201,MATCH($C177&amp;"|"&amp;$H177,Preise!$E$2:$E$201,0)),""))</f>
        <v/>
      </c>
      <c r="J177" s="30" t="str">
        <f aca="false">IF(OR($D177="",N($I177)=0),"",ROUND($D177*$I177,2))</f>
        <v/>
      </c>
      <c r="K177" s="21"/>
      <c r="L177" s="30" t="str">
        <f aca="false">IF($K177="","",ROUND($K177/60*Stundensatz!$C$5,2))</f>
        <v/>
      </c>
      <c r="M177" s="20"/>
      <c r="N177" s="20"/>
    </row>
    <row r="178" customFormat="false" ht="15" hidden="false" customHeight="false" outlineLevel="0" collapsed="false">
      <c r="A178" s="24"/>
      <c r="B178" s="20"/>
      <c r="C178" s="12" t="str">
        <f aca="false">IF($B178="","",T(IFERROR(INDEX(Sätze!$C$2:$C$121,MATCH($B178,Sätze!$B$2:$B$121,0)),"")))</f>
        <v/>
      </c>
      <c r="D178" s="22"/>
      <c r="E178" s="20"/>
      <c r="F178" s="30" t="str">
        <f aca="false">IF(OR($B178="",$D178="",$E178=""),"",IF($E178="kg",$D178,ROUND($D178*IFERROR(INDEX(Sätze!$G$2:$G$121,MATCH($B178,Sätze!$B$2:$B$121,0)),0),2)))</f>
        <v/>
      </c>
      <c r="G178" s="20"/>
      <c r="H178" s="20"/>
      <c r="I178" s="30" t="str">
        <f aca="false">IF(OR($C178="",$H178=""),"",IFERROR(INDEX(Preise!$D$2:$D$201,MATCH($C178&amp;"|"&amp;$H178,Preise!$E$2:$E$201,0)),""))</f>
        <v/>
      </c>
      <c r="J178" s="30" t="str">
        <f aca="false">IF(OR($D178="",N($I178)=0),"",ROUND($D178*$I178,2))</f>
        <v/>
      </c>
      <c r="K178" s="21"/>
      <c r="L178" s="30" t="str">
        <f aca="false">IF($K178="","",ROUND($K178/60*Stundensatz!$C$5,2))</f>
        <v/>
      </c>
      <c r="M178" s="20"/>
      <c r="N178" s="20"/>
    </row>
    <row r="179" customFormat="false" ht="15" hidden="false" customHeight="false" outlineLevel="0" collapsed="false">
      <c r="A179" s="24"/>
      <c r="B179" s="20"/>
      <c r="C179" s="12" t="str">
        <f aca="false">IF($B179="","",T(IFERROR(INDEX(Sätze!$C$2:$C$121,MATCH($B179,Sätze!$B$2:$B$121,0)),"")))</f>
        <v/>
      </c>
      <c r="D179" s="22"/>
      <c r="E179" s="20"/>
      <c r="F179" s="30" t="str">
        <f aca="false">IF(OR($B179="",$D179="",$E179=""),"",IF($E179="kg",$D179,ROUND($D179*IFERROR(INDEX(Sätze!$G$2:$G$121,MATCH($B179,Sätze!$B$2:$B$121,0)),0),2)))</f>
        <v/>
      </c>
      <c r="G179" s="20"/>
      <c r="H179" s="20"/>
      <c r="I179" s="30" t="str">
        <f aca="false">IF(OR($C179="",$H179=""),"",IFERROR(INDEX(Preise!$D$2:$D$201,MATCH($C179&amp;"|"&amp;$H179,Preise!$E$2:$E$201,0)),""))</f>
        <v/>
      </c>
      <c r="J179" s="30" t="str">
        <f aca="false">IF(OR($D179="",N($I179)=0),"",ROUND($D179*$I179,2))</f>
        <v/>
      </c>
      <c r="K179" s="21"/>
      <c r="L179" s="30" t="str">
        <f aca="false">IF($K179="","",ROUND($K179/60*Stundensatz!$C$5,2))</f>
        <v/>
      </c>
      <c r="M179" s="20"/>
      <c r="N179" s="20"/>
    </row>
    <row r="180" customFormat="false" ht="15" hidden="false" customHeight="false" outlineLevel="0" collapsed="false">
      <c r="A180" s="24"/>
      <c r="B180" s="20"/>
      <c r="C180" s="12" t="str">
        <f aca="false">IF($B180="","",T(IFERROR(INDEX(Sätze!$C$2:$C$121,MATCH($B180,Sätze!$B$2:$B$121,0)),"")))</f>
        <v/>
      </c>
      <c r="D180" s="22"/>
      <c r="E180" s="20"/>
      <c r="F180" s="30" t="str">
        <f aca="false">IF(OR($B180="",$D180="",$E180=""),"",IF($E180="kg",$D180,ROUND($D180*IFERROR(INDEX(Sätze!$G$2:$G$121,MATCH($B180,Sätze!$B$2:$B$121,0)),0),2)))</f>
        <v/>
      </c>
      <c r="G180" s="20"/>
      <c r="H180" s="20"/>
      <c r="I180" s="30" t="str">
        <f aca="false">IF(OR($C180="",$H180=""),"",IFERROR(INDEX(Preise!$D$2:$D$201,MATCH($C180&amp;"|"&amp;$H180,Preise!$E$2:$E$201,0)),""))</f>
        <v/>
      </c>
      <c r="J180" s="30" t="str">
        <f aca="false">IF(OR($D180="",N($I180)=0),"",ROUND($D180*$I180,2))</f>
        <v/>
      </c>
      <c r="K180" s="21"/>
      <c r="L180" s="30" t="str">
        <f aca="false">IF($K180="","",ROUND($K180/60*Stundensatz!$C$5,2))</f>
        <v/>
      </c>
      <c r="M180" s="20"/>
      <c r="N180" s="20"/>
    </row>
    <row r="181" customFormat="false" ht="15" hidden="false" customHeight="false" outlineLevel="0" collapsed="false">
      <c r="A181" s="24"/>
      <c r="B181" s="20"/>
      <c r="C181" s="12" t="str">
        <f aca="false">IF($B181="","",T(IFERROR(INDEX(Sätze!$C$2:$C$121,MATCH($B181,Sätze!$B$2:$B$121,0)),"")))</f>
        <v/>
      </c>
      <c r="D181" s="22"/>
      <c r="E181" s="20"/>
      <c r="F181" s="30" t="str">
        <f aca="false">IF(OR($B181="",$D181="",$E181=""),"",IF($E181="kg",$D181,ROUND($D181*IFERROR(INDEX(Sätze!$G$2:$G$121,MATCH($B181,Sätze!$B$2:$B$121,0)),0),2)))</f>
        <v/>
      </c>
      <c r="G181" s="20"/>
      <c r="H181" s="20"/>
      <c r="I181" s="30" t="str">
        <f aca="false">IF(OR($C181="",$H181=""),"",IFERROR(INDEX(Preise!$D$2:$D$201,MATCH($C181&amp;"|"&amp;$H181,Preise!$E$2:$E$201,0)),""))</f>
        <v/>
      </c>
      <c r="J181" s="30" t="str">
        <f aca="false">IF(OR($D181="",N($I181)=0),"",ROUND($D181*$I181,2))</f>
        <v/>
      </c>
      <c r="K181" s="21"/>
      <c r="L181" s="30" t="str">
        <f aca="false">IF($K181="","",ROUND($K181/60*Stundensatz!$C$5,2))</f>
        <v/>
      </c>
      <c r="M181" s="20"/>
      <c r="N181" s="20"/>
    </row>
    <row r="182" customFormat="false" ht="15" hidden="false" customHeight="false" outlineLevel="0" collapsed="false">
      <c r="A182" s="24"/>
      <c r="B182" s="20"/>
      <c r="C182" s="12" t="str">
        <f aca="false">IF($B182="","",T(IFERROR(INDEX(Sätze!$C$2:$C$121,MATCH($B182,Sätze!$B$2:$B$121,0)),"")))</f>
        <v/>
      </c>
      <c r="D182" s="22"/>
      <c r="E182" s="20"/>
      <c r="F182" s="30" t="str">
        <f aca="false">IF(OR($B182="",$D182="",$E182=""),"",IF($E182="kg",$D182,ROUND($D182*IFERROR(INDEX(Sätze!$G$2:$G$121,MATCH($B182,Sätze!$B$2:$B$121,0)),0),2)))</f>
        <v/>
      </c>
      <c r="G182" s="20"/>
      <c r="H182" s="20"/>
      <c r="I182" s="30" t="str">
        <f aca="false">IF(OR($C182="",$H182=""),"",IFERROR(INDEX(Preise!$D$2:$D$201,MATCH($C182&amp;"|"&amp;$H182,Preise!$E$2:$E$201,0)),""))</f>
        <v/>
      </c>
      <c r="J182" s="30" t="str">
        <f aca="false">IF(OR($D182="",N($I182)=0),"",ROUND($D182*$I182,2))</f>
        <v/>
      </c>
      <c r="K182" s="21"/>
      <c r="L182" s="30" t="str">
        <f aca="false">IF($K182="","",ROUND($K182/60*Stundensatz!$C$5,2))</f>
        <v/>
      </c>
      <c r="M182" s="20"/>
      <c r="N182" s="20"/>
    </row>
    <row r="183" customFormat="false" ht="15" hidden="false" customHeight="false" outlineLevel="0" collapsed="false">
      <c r="A183" s="24"/>
      <c r="B183" s="20"/>
      <c r="C183" s="12" t="str">
        <f aca="false">IF($B183="","",T(IFERROR(INDEX(Sätze!$C$2:$C$121,MATCH($B183,Sätze!$B$2:$B$121,0)),"")))</f>
        <v/>
      </c>
      <c r="D183" s="22"/>
      <c r="E183" s="20"/>
      <c r="F183" s="30" t="str">
        <f aca="false">IF(OR($B183="",$D183="",$E183=""),"",IF($E183="kg",$D183,ROUND($D183*IFERROR(INDEX(Sätze!$G$2:$G$121,MATCH($B183,Sätze!$B$2:$B$121,0)),0),2)))</f>
        <v/>
      </c>
      <c r="G183" s="20"/>
      <c r="H183" s="20"/>
      <c r="I183" s="30" t="str">
        <f aca="false">IF(OR($C183="",$H183=""),"",IFERROR(INDEX(Preise!$D$2:$D$201,MATCH($C183&amp;"|"&amp;$H183,Preise!$E$2:$E$201,0)),""))</f>
        <v/>
      </c>
      <c r="J183" s="30" t="str">
        <f aca="false">IF(OR($D183="",N($I183)=0),"",ROUND($D183*$I183,2))</f>
        <v/>
      </c>
      <c r="K183" s="21"/>
      <c r="L183" s="30" t="str">
        <f aca="false">IF($K183="","",ROUND($K183/60*Stundensatz!$C$5,2))</f>
        <v/>
      </c>
      <c r="M183" s="20"/>
      <c r="N183" s="20"/>
    </row>
    <row r="184" customFormat="false" ht="15" hidden="false" customHeight="false" outlineLevel="0" collapsed="false">
      <c r="A184" s="24"/>
      <c r="B184" s="20"/>
      <c r="C184" s="12" t="str">
        <f aca="false">IF($B184="","",T(IFERROR(INDEX(Sätze!$C$2:$C$121,MATCH($B184,Sätze!$B$2:$B$121,0)),"")))</f>
        <v/>
      </c>
      <c r="D184" s="22"/>
      <c r="E184" s="20"/>
      <c r="F184" s="30" t="str">
        <f aca="false">IF(OR($B184="",$D184="",$E184=""),"",IF($E184="kg",$D184,ROUND($D184*IFERROR(INDEX(Sätze!$G$2:$G$121,MATCH($B184,Sätze!$B$2:$B$121,0)),0),2)))</f>
        <v/>
      </c>
      <c r="G184" s="20"/>
      <c r="H184" s="20"/>
      <c r="I184" s="30" t="str">
        <f aca="false">IF(OR($C184="",$H184=""),"",IFERROR(INDEX(Preise!$D$2:$D$201,MATCH($C184&amp;"|"&amp;$H184,Preise!$E$2:$E$201,0)),""))</f>
        <v/>
      </c>
      <c r="J184" s="30" t="str">
        <f aca="false">IF(OR($D184="",N($I184)=0),"",ROUND($D184*$I184,2))</f>
        <v/>
      </c>
      <c r="K184" s="21"/>
      <c r="L184" s="30" t="str">
        <f aca="false">IF($K184="","",ROUND($K184/60*Stundensatz!$C$5,2))</f>
        <v/>
      </c>
      <c r="M184" s="20"/>
      <c r="N184" s="20"/>
    </row>
    <row r="185" customFormat="false" ht="15" hidden="false" customHeight="false" outlineLevel="0" collapsed="false">
      <c r="A185" s="24"/>
      <c r="B185" s="20"/>
      <c r="C185" s="12" t="str">
        <f aca="false">IF($B185="","",T(IFERROR(INDEX(Sätze!$C$2:$C$121,MATCH($B185,Sätze!$B$2:$B$121,0)),"")))</f>
        <v/>
      </c>
      <c r="D185" s="22"/>
      <c r="E185" s="20"/>
      <c r="F185" s="30" t="str">
        <f aca="false">IF(OR($B185="",$D185="",$E185=""),"",IF($E185="kg",$D185,ROUND($D185*IFERROR(INDEX(Sätze!$G$2:$G$121,MATCH($B185,Sätze!$B$2:$B$121,0)),0),2)))</f>
        <v/>
      </c>
      <c r="G185" s="20"/>
      <c r="H185" s="20"/>
      <c r="I185" s="30" t="str">
        <f aca="false">IF(OR($C185="",$H185=""),"",IFERROR(INDEX(Preise!$D$2:$D$201,MATCH($C185&amp;"|"&amp;$H185,Preise!$E$2:$E$201,0)),""))</f>
        <v/>
      </c>
      <c r="J185" s="30" t="str">
        <f aca="false">IF(OR($D185="",N($I185)=0),"",ROUND($D185*$I185,2))</f>
        <v/>
      </c>
      <c r="K185" s="21"/>
      <c r="L185" s="30" t="str">
        <f aca="false">IF($K185="","",ROUND($K185/60*Stundensatz!$C$5,2))</f>
        <v/>
      </c>
      <c r="M185" s="20"/>
      <c r="N185" s="20"/>
    </row>
    <row r="186" customFormat="false" ht="15" hidden="false" customHeight="false" outlineLevel="0" collapsed="false">
      <c r="A186" s="24"/>
      <c r="B186" s="20"/>
      <c r="C186" s="12" t="str">
        <f aca="false">IF($B186="","",T(IFERROR(INDEX(Sätze!$C$2:$C$121,MATCH($B186,Sätze!$B$2:$B$121,0)),"")))</f>
        <v/>
      </c>
      <c r="D186" s="22"/>
      <c r="E186" s="20"/>
      <c r="F186" s="30" t="str">
        <f aca="false">IF(OR($B186="",$D186="",$E186=""),"",IF($E186="kg",$D186,ROUND($D186*IFERROR(INDEX(Sätze!$G$2:$G$121,MATCH($B186,Sätze!$B$2:$B$121,0)),0),2)))</f>
        <v/>
      </c>
      <c r="G186" s="20"/>
      <c r="H186" s="20"/>
      <c r="I186" s="30" t="str">
        <f aca="false">IF(OR($C186="",$H186=""),"",IFERROR(INDEX(Preise!$D$2:$D$201,MATCH($C186&amp;"|"&amp;$H186,Preise!$E$2:$E$201,0)),""))</f>
        <v/>
      </c>
      <c r="J186" s="30" t="str">
        <f aca="false">IF(OR($D186="",N($I186)=0),"",ROUND($D186*$I186,2))</f>
        <v/>
      </c>
      <c r="K186" s="21"/>
      <c r="L186" s="30" t="str">
        <f aca="false">IF($K186="","",ROUND($K186/60*Stundensatz!$C$5,2))</f>
        <v/>
      </c>
      <c r="M186" s="20"/>
      <c r="N186" s="20"/>
    </row>
    <row r="187" customFormat="false" ht="15" hidden="false" customHeight="false" outlineLevel="0" collapsed="false">
      <c r="A187" s="24"/>
      <c r="B187" s="20"/>
      <c r="C187" s="12" t="str">
        <f aca="false">IF($B187="","",T(IFERROR(INDEX(Sätze!$C$2:$C$121,MATCH($B187,Sätze!$B$2:$B$121,0)),"")))</f>
        <v/>
      </c>
      <c r="D187" s="22"/>
      <c r="E187" s="20"/>
      <c r="F187" s="30" t="str">
        <f aca="false">IF(OR($B187="",$D187="",$E187=""),"",IF($E187="kg",$D187,ROUND($D187*IFERROR(INDEX(Sätze!$G$2:$G$121,MATCH($B187,Sätze!$B$2:$B$121,0)),0),2)))</f>
        <v/>
      </c>
      <c r="G187" s="20"/>
      <c r="H187" s="20"/>
      <c r="I187" s="30" t="str">
        <f aca="false">IF(OR($C187="",$H187=""),"",IFERROR(INDEX(Preise!$D$2:$D$201,MATCH($C187&amp;"|"&amp;$H187,Preise!$E$2:$E$201,0)),""))</f>
        <v/>
      </c>
      <c r="J187" s="30" t="str">
        <f aca="false">IF(OR($D187="",N($I187)=0),"",ROUND($D187*$I187,2))</f>
        <v/>
      </c>
      <c r="K187" s="21"/>
      <c r="L187" s="30" t="str">
        <f aca="false">IF($K187="","",ROUND($K187/60*Stundensatz!$C$5,2))</f>
        <v/>
      </c>
      <c r="M187" s="20"/>
      <c r="N187" s="20"/>
    </row>
    <row r="188" customFormat="false" ht="15" hidden="false" customHeight="false" outlineLevel="0" collapsed="false">
      <c r="A188" s="24"/>
      <c r="B188" s="20"/>
      <c r="C188" s="12" t="str">
        <f aca="false">IF($B188="","",T(IFERROR(INDEX(Sätze!$C$2:$C$121,MATCH($B188,Sätze!$B$2:$B$121,0)),"")))</f>
        <v/>
      </c>
      <c r="D188" s="22"/>
      <c r="E188" s="20"/>
      <c r="F188" s="30" t="str">
        <f aca="false">IF(OR($B188="",$D188="",$E188=""),"",IF($E188="kg",$D188,ROUND($D188*IFERROR(INDEX(Sätze!$G$2:$G$121,MATCH($B188,Sätze!$B$2:$B$121,0)),0),2)))</f>
        <v/>
      </c>
      <c r="G188" s="20"/>
      <c r="H188" s="20"/>
      <c r="I188" s="30" t="str">
        <f aca="false">IF(OR($C188="",$H188=""),"",IFERROR(INDEX(Preise!$D$2:$D$201,MATCH($C188&amp;"|"&amp;$H188,Preise!$E$2:$E$201,0)),""))</f>
        <v/>
      </c>
      <c r="J188" s="30" t="str">
        <f aca="false">IF(OR($D188="",N($I188)=0),"",ROUND($D188*$I188,2))</f>
        <v/>
      </c>
      <c r="K188" s="21"/>
      <c r="L188" s="30" t="str">
        <f aca="false">IF($K188="","",ROUND($K188/60*Stundensatz!$C$5,2))</f>
        <v/>
      </c>
      <c r="M188" s="20"/>
      <c r="N188" s="20"/>
    </row>
    <row r="189" customFormat="false" ht="15" hidden="false" customHeight="false" outlineLevel="0" collapsed="false">
      <c r="A189" s="24"/>
      <c r="B189" s="20"/>
      <c r="C189" s="12" t="str">
        <f aca="false">IF($B189="","",T(IFERROR(INDEX(Sätze!$C$2:$C$121,MATCH($B189,Sätze!$B$2:$B$121,0)),"")))</f>
        <v/>
      </c>
      <c r="D189" s="22"/>
      <c r="E189" s="20"/>
      <c r="F189" s="30" t="str">
        <f aca="false">IF(OR($B189="",$D189="",$E189=""),"",IF($E189="kg",$D189,ROUND($D189*IFERROR(INDEX(Sätze!$G$2:$G$121,MATCH($B189,Sätze!$B$2:$B$121,0)),0),2)))</f>
        <v/>
      </c>
      <c r="G189" s="20"/>
      <c r="H189" s="20"/>
      <c r="I189" s="30" t="str">
        <f aca="false">IF(OR($C189="",$H189=""),"",IFERROR(INDEX(Preise!$D$2:$D$201,MATCH($C189&amp;"|"&amp;$H189,Preise!$E$2:$E$201,0)),""))</f>
        <v/>
      </c>
      <c r="J189" s="30" t="str">
        <f aca="false">IF(OR($D189="",N($I189)=0),"",ROUND($D189*$I189,2))</f>
        <v/>
      </c>
      <c r="K189" s="21"/>
      <c r="L189" s="30" t="str">
        <f aca="false">IF($K189="","",ROUND($K189/60*Stundensatz!$C$5,2))</f>
        <v/>
      </c>
      <c r="M189" s="20"/>
      <c r="N189" s="20"/>
    </row>
    <row r="190" customFormat="false" ht="15" hidden="false" customHeight="false" outlineLevel="0" collapsed="false">
      <c r="A190" s="24"/>
      <c r="B190" s="20"/>
      <c r="C190" s="12" t="str">
        <f aca="false">IF($B190="","",T(IFERROR(INDEX(Sätze!$C$2:$C$121,MATCH($B190,Sätze!$B$2:$B$121,0)),"")))</f>
        <v/>
      </c>
      <c r="D190" s="22"/>
      <c r="E190" s="20"/>
      <c r="F190" s="30" t="str">
        <f aca="false">IF(OR($B190="",$D190="",$E190=""),"",IF($E190="kg",$D190,ROUND($D190*IFERROR(INDEX(Sätze!$G$2:$G$121,MATCH($B190,Sätze!$B$2:$B$121,0)),0),2)))</f>
        <v/>
      </c>
      <c r="G190" s="20"/>
      <c r="H190" s="20"/>
      <c r="I190" s="30" t="str">
        <f aca="false">IF(OR($C190="",$H190=""),"",IFERROR(INDEX(Preise!$D$2:$D$201,MATCH($C190&amp;"|"&amp;$H190,Preise!$E$2:$E$201,0)),""))</f>
        <v/>
      </c>
      <c r="J190" s="30" t="str">
        <f aca="false">IF(OR($D190="",N($I190)=0),"",ROUND($D190*$I190,2))</f>
        <v/>
      </c>
      <c r="K190" s="21"/>
      <c r="L190" s="30" t="str">
        <f aca="false">IF($K190="","",ROUND($K190/60*Stundensatz!$C$5,2))</f>
        <v/>
      </c>
      <c r="M190" s="20"/>
      <c r="N190" s="20"/>
    </row>
    <row r="191" customFormat="false" ht="15" hidden="false" customHeight="false" outlineLevel="0" collapsed="false">
      <c r="A191" s="24"/>
      <c r="B191" s="20"/>
      <c r="C191" s="12" t="str">
        <f aca="false">IF($B191="","",T(IFERROR(INDEX(Sätze!$C$2:$C$121,MATCH($B191,Sätze!$B$2:$B$121,0)),"")))</f>
        <v/>
      </c>
      <c r="D191" s="22"/>
      <c r="E191" s="20"/>
      <c r="F191" s="30" t="str">
        <f aca="false">IF(OR($B191="",$D191="",$E191=""),"",IF($E191="kg",$D191,ROUND($D191*IFERROR(INDEX(Sätze!$G$2:$G$121,MATCH($B191,Sätze!$B$2:$B$121,0)),0),2)))</f>
        <v/>
      </c>
      <c r="G191" s="20"/>
      <c r="H191" s="20"/>
      <c r="I191" s="30" t="str">
        <f aca="false">IF(OR($C191="",$H191=""),"",IFERROR(INDEX(Preise!$D$2:$D$201,MATCH($C191&amp;"|"&amp;$H191,Preise!$E$2:$E$201,0)),""))</f>
        <v/>
      </c>
      <c r="J191" s="30" t="str">
        <f aca="false">IF(OR($D191="",N($I191)=0),"",ROUND($D191*$I191,2))</f>
        <v/>
      </c>
      <c r="K191" s="21"/>
      <c r="L191" s="30" t="str">
        <f aca="false">IF($K191="","",ROUND($K191/60*Stundensatz!$C$5,2))</f>
        <v/>
      </c>
      <c r="M191" s="20"/>
      <c r="N191" s="20"/>
    </row>
    <row r="192" customFormat="false" ht="15" hidden="false" customHeight="false" outlineLevel="0" collapsed="false">
      <c r="A192" s="24"/>
      <c r="B192" s="20"/>
      <c r="C192" s="12" t="str">
        <f aca="false">IF($B192="","",T(IFERROR(INDEX(Sätze!$C$2:$C$121,MATCH($B192,Sätze!$B$2:$B$121,0)),"")))</f>
        <v/>
      </c>
      <c r="D192" s="22"/>
      <c r="E192" s="20"/>
      <c r="F192" s="30" t="str">
        <f aca="false">IF(OR($B192="",$D192="",$E192=""),"",IF($E192="kg",$D192,ROUND($D192*IFERROR(INDEX(Sätze!$G$2:$G$121,MATCH($B192,Sätze!$B$2:$B$121,0)),0),2)))</f>
        <v/>
      </c>
      <c r="G192" s="20"/>
      <c r="H192" s="20"/>
      <c r="I192" s="30" t="str">
        <f aca="false">IF(OR($C192="",$H192=""),"",IFERROR(INDEX(Preise!$D$2:$D$201,MATCH($C192&amp;"|"&amp;$H192,Preise!$E$2:$E$201,0)),""))</f>
        <v/>
      </c>
      <c r="J192" s="30" t="str">
        <f aca="false">IF(OR($D192="",N($I192)=0),"",ROUND($D192*$I192,2))</f>
        <v/>
      </c>
      <c r="K192" s="21"/>
      <c r="L192" s="30" t="str">
        <f aca="false">IF($K192="","",ROUND($K192/60*Stundensatz!$C$5,2))</f>
        <v/>
      </c>
      <c r="M192" s="20"/>
      <c r="N192" s="20"/>
    </row>
    <row r="193" customFormat="false" ht="15" hidden="false" customHeight="false" outlineLevel="0" collapsed="false">
      <c r="A193" s="24"/>
      <c r="B193" s="20"/>
      <c r="C193" s="12" t="str">
        <f aca="false">IF($B193="","",T(IFERROR(INDEX(Sätze!$C$2:$C$121,MATCH($B193,Sätze!$B$2:$B$121,0)),"")))</f>
        <v/>
      </c>
      <c r="D193" s="22"/>
      <c r="E193" s="20"/>
      <c r="F193" s="30" t="str">
        <f aca="false">IF(OR($B193="",$D193="",$E193=""),"",IF($E193="kg",$D193,ROUND($D193*IFERROR(INDEX(Sätze!$G$2:$G$121,MATCH($B193,Sätze!$B$2:$B$121,0)),0),2)))</f>
        <v/>
      </c>
      <c r="G193" s="20"/>
      <c r="H193" s="20"/>
      <c r="I193" s="30" t="str">
        <f aca="false">IF(OR($C193="",$H193=""),"",IFERROR(INDEX(Preise!$D$2:$D$201,MATCH($C193&amp;"|"&amp;$H193,Preise!$E$2:$E$201,0)),""))</f>
        <v/>
      </c>
      <c r="J193" s="30" t="str">
        <f aca="false">IF(OR($D193="",N($I193)=0),"",ROUND($D193*$I193,2))</f>
        <v/>
      </c>
      <c r="K193" s="21"/>
      <c r="L193" s="30" t="str">
        <f aca="false">IF($K193="","",ROUND($K193/60*Stundensatz!$C$5,2))</f>
        <v/>
      </c>
      <c r="M193" s="20"/>
      <c r="N193" s="20"/>
    </row>
    <row r="194" customFormat="false" ht="15" hidden="false" customHeight="false" outlineLevel="0" collapsed="false">
      <c r="A194" s="24"/>
      <c r="B194" s="20"/>
      <c r="C194" s="12" t="str">
        <f aca="false">IF($B194="","",T(IFERROR(INDEX(Sätze!$C$2:$C$121,MATCH($B194,Sätze!$B$2:$B$121,0)),"")))</f>
        <v/>
      </c>
      <c r="D194" s="22"/>
      <c r="E194" s="20"/>
      <c r="F194" s="30" t="str">
        <f aca="false">IF(OR($B194="",$D194="",$E194=""),"",IF($E194="kg",$D194,ROUND($D194*IFERROR(INDEX(Sätze!$G$2:$G$121,MATCH($B194,Sätze!$B$2:$B$121,0)),0),2)))</f>
        <v/>
      </c>
      <c r="G194" s="20"/>
      <c r="H194" s="20"/>
      <c r="I194" s="30" t="str">
        <f aca="false">IF(OR($C194="",$H194=""),"",IFERROR(INDEX(Preise!$D$2:$D$201,MATCH($C194&amp;"|"&amp;$H194,Preise!$E$2:$E$201,0)),""))</f>
        <v/>
      </c>
      <c r="J194" s="30" t="str">
        <f aca="false">IF(OR($D194="",N($I194)=0),"",ROUND($D194*$I194,2))</f>
        <v/>
      </c>
      <c r="K194" s="21"/>
      <c r="L194" s="30" t="str">
        <f aca="false">IF($K194="","",ROUND($K194/60*Stundensatz!$C$5,2))</f>
        <v/>
      </c>
      <c r="M194" s="20"/>
      <c r="N194" s="20"/>
    </row>
    <row r="195" customFormat="false" ht="15" hidden="false" customHeight="false" outlineLevel="0" collapsed="false">
      <c r="A195" s="24"/>
      <c r="B195" s="20"/>
      <c r="C195" s="12" t="str">
        <f aca="false">IF($B195="","",T(IFERROR(INDEX(Sätze!$C$2:$C$121,MATCH($B195,Sätze!$B$2:$B$121,0)),"")))</f>
        <v/>
      </c>
      <c r="D195" s="22"/>
      <c r="E195" s="20"/>
      <c r="F195" s="30" t="str">
        <f aca="false">IF(OR($B195="",$D195="",$E195=""),"",IF($E195="kg",$D195,ROUND($D195*IFERROR(INDEX(Sätze!$G$2:$G$121,MATCH($B195,Sätze!$B$2:$B$121,0)),0),2)))</f>
        <v/>
      </c>
      <c r="G195" s="20"/>
      <c r="H195" s="20"/>
      <c r="I195" s="30" t="str">
        <f aca="false">IF(OR($C195="",$H195=""),"",IFERROR(INDEX(Preise!$D$2:$D$201,MATCH($C195&amp;"|"&amp;$H195,Preise!$E$2:$E$201,0)),""))</f>
        <v/>
      </c>
      <c r="J195" s="30" t="str">
        <f aca="false">IF(OR($D195="",N($I195)=0),"",ROUND($D195*$I195,2))</f>
        <v/>
      </c>
      <c r="K195" s="21"/>
      <c r="L195" s="30" t="str">
        <f aca="false">IF($K195="","",ROUND($K195/60*Stundensatz!$C$5,2))</f>
        <v/>
      </c>
      <c r="M195" s="20"/>
      <c r="N195" s="20"/>
    </row>
    <row r="196" customFormat="false" ht="15" hidden="false" customHeight="false" outlineLevel="0" collapsed="false">
      <c r="A196" s="24"/>
      <c r="B196" s="20"/>
      <c r="C196" s="12" t="str">
        <f aca="false">IF($B196="","",T(IFERROR(INDEX(Sätze!$C$2:$C$121,MATCH($B196,Sätze!$B$2:$B$121,0)),"")))</f>
        <v/>
      </c>
      <c r="D196" s="22"/>
      <c r="E196" s="20"/>
      <c r="F196" s="30" t="str">
        <f aca="false">IF(OR($B196="",$D196="",$E196=""),"",IF($E196="kg",$D196,ROUND($D196*IFERROR(INDEX(Sätze!$G$2:$G$121,MATCH($B196,Sätze!$B$2:$B$121,0)),0),2)))</f>
        <v/>
      </c>
      <c r="G196" s="20"/>
      <c r="H196" s="20"/>
      <c r="I196" s="30" t="str">
        <f aca="false">IF(OR($C196="",$H196=""),"",IFERROR(INDEX(Preise!$D$2:$D$201,MATCH($C196&amp;"|"&amp;$H196,Preise!$E$2:$E$201,0)),""))</f>
        <v/>
      </c>
      <c r="J196" s="30" t="str">
        <f aca="false">IF(OR($D196="",N($I196)=0),"",ROUND($D196*$I196,2))</f>
        <v/>
      </c>
      <c r="K196" s="21"/>
      <c r="L196" s="30" t="str">
        <f aca="false">IF($K196="","",ROUND($K196/60*Stundensatz!$C$5,2))</f>
        <v/>
      </c>
      <c r="M196" s="20"/>
      <c r="N196" s="20"/>
    </row>
    <row r="197" customFormat="false" ht="15" hidden="false" customHeight="false" outlineLevel="0" collapsed="false">
      <c r="A197" s="24"/>
      <c r="B197" s="20"/>
      <c r="C197" s="12" t="str">
        <f aca="false">IF($B197="","",T(IFERROR(INDEX(Sätze!$C$2:$C$121,MATCH($B197,Sätze!$B$2:$B$121,0)),"")))</f>
        <v/>
      </c>
      <c r="D197" s="22"/>
      <c r="E197" s="20"/>
      <c r="F197" s="30" t="str">
        <f aca="false">IF(OR($B197="",$D197="",$E197=""),"",IF($E197="kg",$D197,ROUND($D197*IFERROR(INDEX(Sätze!$G$2:$G$121,MATCH($B197,Sätze!$B$2:$B$121,0)),0),2)))</f>
        <v/>
      </c>
      <c r="G197" s="20"/>
      <c r="H197" s="20"/>
      <c r="I197" s="30" t="str">
        <f aca="false">IF(OR($C197="",$H197=""),"",IFERROR(INDEX(Preise!$D$2:$D$201,MATCH($C197&amp;"|"&amp;$H197,Preise!$E$2:$E$201,0)),""))</f>
        <v/>
      </c>
      <c r="J197" s="30" t="str">
        <f aca="false">IF(OR($D197="",N($I197)=0),"",ROUND($D197*$I197,2))</f>
        <v/>
      </c>
      <c r="K197" s="21"/>
      <c r="L197" s="30" t="str">
        <f aca="false">IF($K197="","",ROUND($K197/60*Stundensatz!$C$5,2))</f>
        <v/>
      </c>
      <c r="M197" s="20"/>
      <c r="N197" s="20"/>
    </row>
    <row r="198" customFormat="false" ht="15" hidden="false" customHeight="false" outlineLevel="0" collapsed="false">
      <c r="A198" s="24"/>
      <c r="B198" s="20"/>
      <c r="C198" s="12" t="str">
        <f aca="false">IF($B198="","",T(IFERROR(INDEX(Sätze!$C$2:$C$121,MATCH($B198,Sätze!$B$2:$B$121,0)),"")))</f>
        <v/>
      </c>
      <c r="D198" s="22"/>
      <c r="E198" s="20"/>
      <c r="F198" s="30" t="str">
        <f aca="false">IF(OR($B198="",$D198="",$E198=""),"",IF($E198="kg",$D198,ROUND($D198*IFERROR(INDEX(Sätze!$G$2:$G$121,MATCH($B198,Sätze!$B$2:$B$121,0)),0),2)))</f>
        <v/>
      </c>
      <c r="G198" s="20"/>
      <c r="H198" s="20"/>
      <c r="I198" s="30" t="str">
        <f aca="false">IF(OR($C198="",$H198=""),"",IFERROR(INDEX(Preise!$D$2:$D$201,MATCH($C198&amp;"|"&amp;$H198,Preise!$E$2:$E$201,0)),""))</f>
        <v/>
      </c>
      <c r="J198" s="30" t="str">
        <f aca="false">IF(OR($D198="",N($I198)=0),"",ROUND($D198*$I198,2))</f>
        <v/>
      </c>
      <c r="K198" s="21"/>
      <c r="L198" s="30" t="str">
        <f aca="false">IF($K198="","",ROUND($K198/60*Stundensatz!$C$5,2))</f>
        <v/>
      </c>
      <c r="M198" s="20"/>
      <c r="N198" s="20"/>
    </row>
    <row r="199" customFormat="false" ht="15" hidden="false" customHeight="false" outlineLevel="0" collapsed="false">
      <c r="A199" s="24"/>
      <c r="B199" s="20"/>
      <c r="C199" s="12" t="str">
        <f aca="false">IF($B199="","",T(IFERROR(INDEX(Sätze!$C$2:$C$121,MATCH($B199,Sätze!$B$2:$B$121,0)),"")))</f>
        <v/>
      </c>
      <c r="D199" s="22"/>
      <c r="E199" s="20"/>
      <c r="F199" s="30" t="str">
        <f aca="false">IF(OR($B199="",$D199="",$E199=""),"",IF($E199="kg",$D199,ROUND($D199*IFERROR(INDEX(Sätze!$G$2:$G$121,MATCH($B199,Sätze!$B$2:$B$121,0)),0),2)))</f>
        <v/>
      </c>
      <c r="G199" s="20"/>
      <c r="H199" s="20"/>
      <c r="I199" s="30" t="str">
        <f aca="false">IF(OR($C199="",$H199=""),"",IFERROR(INDEX(Preise!$D$2:$D$201,MATCH($C199&amp;"|"&amp;$H199,Preise!$E$2:$E$201,0)),""))</f>
        <v/>
      </c>
      <c r="J199" s="30" t="str">
        <f aca="false">IF(OR($D199="",N($I199)=0),"",ROUND($D199*$I199,2))</f>
        <v/>
      </c>
      <c r="K199" s="21"/>
      <c r="L199" s="30" t="str">
        <f aca="false">IF($K199="","",ROUND($K199/60*Stundensatz!$C$5,2))</f>
        <v/>
      </c>
      <c r="M199" s="20"/>
      <c r="N199" s="20"/>
    </row>
    <row r="200" customFormat="false" ht="15" hidden="false" customHeight="false" outlineLevel="0" collapsed="false">
      <c r="A200" s="24"/>
      <c r="B200" s="20"/>
      <c r="C200" s="12" t="str">
        <f aca="false">IF($B200="","",T(IFERROR(INDEX(Sätze!$C$2:$C$121,MATCH($B200,Sätze!$B$2:$B$121,0)),"")))</f>
        <v/>
      </c>
      <c r="D200" s="22"/>
      <c r="E200" s="20"/>
      <c r="F200" s="30" t="str">
        <f aca="false">IF(OR($B200="",$D200="",$E200=""),"",IF($E200="kg",$D200,ROUND($D200*IFERROR(INDEX(Sätze!$G$2:$G$121,MATCH($B200,Sätze!$B$2:$B$121,0)),0),2)))</f>
        <v/>
      </c>
      <c r="G200" s="20"/>
      <c r="H200" s="20"/>
      <c r="I200" s="30" t="str">
        <f aca="false">IF(OR($C200="",$H200=""),"",IFERROR(INDEX(Preise!$D$2:$D$201,MATCH($C200&amp;"|"&amp;$H200,Preise!$E$2:$E$201,0)),""))</f>
        <v/>
      </c>
      <c r="J200" s="30" t="str">
        <f aca="false">IF(OR($D200="",N($I200)=0),"",ROUND($D200*$I200,2))</f>
        <v/>
      </c>
      <c r="K200" s="21"/>
      <c r="L200" s="30" t="str">
        <f aca="false">IF($K200="","",ROUND($K200/60*Stundensatz!$C$5,2))</f>
        <v/>
      </c>
      <c r="M200" s="20"/>
      <c r="N200" s="20"/>
    </row>
    <row r="201" customFormat="false" ht="15" hidden="false" customHeight="false" outlineLevel="0" collapsed="false">
      <c r="A201" s="24"/>
      <c r="B201" s="20"/>
      <c r="C201" s="12" t="str">
        <f aca="false">IF($B201="","",T(IFERROR(INDEX(Sätze!$C$2:$C$121,MATCH($B201,Sätze!$B$2:$B$121,0)),"")))</f>
        <v/>
      </c>
      <c r="D201" s="22"/>
      <c r="E201" s="20"/>
      <c r="F201" s="30" t="str">
        <f aca="false">IF(OR($B201="",$D201="",$E201=""),"",IF($E201="kg",$D201,ROUND($D201*IFERROR(INDEX(Sätze!$G$2:$G$121,MATCH($B201,Sätze!$B$2:$B$121,0)),0),2)))</f>
        <v/>
      </c>
      <c r="G201" s="20"/>
      <c r="H201" s="20"/>
      <c r="I201" s="30" t="str">
        <f aca="false">IF(OR($C201="",$H201=""),"",IFERROR(INDEX(Preise!$D$2:$D$201,MATCH($C201&amp;"|"&amp;$H201,Preise!$E$2:$E$201,0)),""))</f>
        <v/>
      </c>
      <c r="J201" s="30" t="str">
        <f aca="false">IF(OR($D201="",N($I201)=0),"",ROUND($D201*$I201,2))</f>
        <v/>
      </c>
      <c r="K201" s="21"/>
      <c r="L201" s="30" t="str">
        <f aca="false">IF($K201="","",ROUND($K201/60*Stundensatz!$C$5,2))</f>
        <v/>
      </c>
      <c r="M201" s="20"/>
      <c r="N201" s="20"/>
    </row>
    <row r="202" customFormat="false" ht="15" hidden="false" customHeight="false" outlineLevel="0" collapsed="false">
      <c r="A202" s="24"/>
      <c r="B202" s="20"/>
      <c r="C202" s="12" t="str">
        <f aca="false">IF($B202="","",T(IFERROR(INDEX(Sätze!$C$2:$C$121,MATCH($B202,Sätze!$B$2:$B$121,0)),"")))</f>
        <v/>
      </c>
      <c r="D202" s="22"/>
      <c r="E202" s="20"/>
      <c r="F202" s="30" t="str">
        <f aca="false">IF(OR($B202="",$D202="",$E202=""),"",IF($E202="kg",$D202,ROUND($D202*IFERROR(INDEX(Sätze!$G$2:$G$121,MATCH($B202,Sätze!$B$2:$B$121,0)),0),2)))</f>
        <v/>
      </c>
      <c r="G202" s="20"/>
      <c r="H202" s="20"/>
      <c r="I202" s="30" t="str">
        <f aca="false">IF(OR($C202="",$H202=""),"",IFERROR(INDEX(Preise!$D$2:$D$201,MATCH($C202&amp;"|"&amp;$H202,Preise!$E$2:$E$201,0)),""))</f>
        <v/>
      </c>
      <c r="J202" s="30" t="str">
        <f aca="false">IF(OR($D202="",N($I202)=0),"",ROUND($D202*$I202,2))</f>
        <v/>
      </c>
      <c r="K202" s="21"/>
      <c r="L202" s="30" t="str">
        <f aca="false">IF($K202="","",ROUND($K202/60*Stundensatz!$C$5,2))</f>
        <v/>
      </c>
      <c r="M202" s="20"/>
      <c r="N202" s="20"/>
    </row>
    <row r="203" customFormat="false" ht="15" hidden="false" customHeight="false" outlineLevel="0" collapsed="false">
      <c r="A203" s="24"/>
      <c r="B203" s="20"/>
      <c r="C203" s="12" t="str">
        <f aca="false">IF($B203="","",T(IFERROR(INDEX(Sätze!$C$2:$C$121,MATCH($B203,Sätze!$B$2:$B$121,0)),"")))</f>
        <v/>
      </c>
      <c r="D203" s="22"/>
      <c r="E203" s="20"/>
      <c r="F203" s="30" t="str">
        <f aca="false">IF(OR($B203="",$D203="",$E203=""),"",IF($E203="kg",$D203,ROUND($D203*IFERROR(INDEX(Sätze!$G$2:$G$121,MATCH($B203,Sätze!$B$2:$B$121,0)),0),2)))</f>
        <v/>
      </c>
      <c r="G203" s="20"/>
      <c r="H203" s="20"/>
      <c r="I203" s="30" t="str">
        <f aca="false">IF(OR($C203="",$H203=""),"",IFERROR(INDEX(Preise!$D$2:$D$201,MATCH($C203&amp;"|"&amp;$H203,Preise!$E$2:$E$201,0)),""))</f>
        <v/>
      </c>
      <c r="J203" s="30" t="str">
        <f aca="false">IF(OR($D203="",N($I203)=0),"",ROUND($D203*$I203,2))</f>
        <v/>
      </c>
      <c r="K203" s="21"/>
      <c r="L203" s="30" t="str">
        <f aca="false">IF($K203="","",ROUND($K203/60*Stundensatz!$C$5,2))</f>
        <v/>
      </c>
      <c r="M203" s="20"/>
      <c r="N203" s="20"/>
    </row>
    <row r="204" customFormat="false" ht="15" hidden="false" customHeight="false" outlineLevel="0" collapsed="false">
      <c r="A204" s="24"/>
      <c r="B204" s="20"/>
      <c r="C204" s="12" t="str">
        <f aca="false">IF($B204="","",T(IFERROR(INDEX(Sätze!$C$2:$C$121,MATCH($B204,Sätze!$B$2:$B$121,0)),"")))</f>
        <v/>
      </c>
      <c r="D204" s="22"/>
      <c r="E204" s="20"/>
      <c r="F204" s="30" t="str">
        <f aca="false">IF(OR($B204="",$D204="",$E204=""),"",IF($E204="kg",$D204,ROUND($D204*IFERROR(INDEX(Sätze!$G$2:$G$121,MATCH($B204,Sätze!$B$2:$B$121,0)),0),2)))</f>
        <v/>
      </c>
      <c r="G204" s="20"/>
      <c r="H204" s="20"/>
      <c r="I204" s="30" t="str">
        <f aca="false">IF(OR($C204="",$H204=""),"",IFERROR(INDEX(Preise!$D$2:$D$201,MATCH($C204&amp;"|"&amp;$H204,Preise!$E$2:$E$201,0)),""))</f>
        <v/>
      </c>
      <c r="J204" s="30" t="str">
        <f aca="false">IF(OR($D204="",N($I204)=0),"",ROUND($D204*$I204,2))</f>
        <v/>
      </c>
      <c r="K204" s="21"/>
      <c r="L204" s="30" t="str">
        <f aca="false">IF($K204="","",ROUND($K204/60*Stundensatz!$C$5,2))</f>
        <v/>
      </c>
      <c r="M204" s="20"/>
      <c r="N204" s="20"/>
    </row>
    <row r="205" customFormat="false" ht="15" hidden="false" customHeight="false" outlineLevel="0" collapsed="false">
      <c r="A205" s="24"/>
      <c r="B205" s="20"/>
      <c r="C205" s="12" t="str">
        <f aca="false">IF($B205="","",T(IFERROR(INDEX(Sätze!$C$2:$C$121,MATCH($B205,Sätze!$B$2:$B$121,0)),"")))</f>
        <v/>
      </c>
      <c r="D205" s="22"/>
      <c r="E205" s="20"/>
      <c r="F205" s="30" t="str">
        <f aca="false">IF(OR($B205="",$D205="",$E205=""),"",IF($E205="kg",$D205,ROUND($D205*IFERROR(INDEX(Sätze!$G$2:$G$121,MATCH($B205,Sätze!$B$2:$B$121,0)),0),2)))</f>
        <v/>
      </c>
      <c r="G205" s="20"/>
      <c r="H205" s="20"/>
      <c r="I205" s="30" t="str">
        <f aca="false">IF(OR($C205="",$H205=""),"",IFERROR(INDEX(Preise!$D$2:$D$201,MATCH($C205&amp;"|"&amp;$H205,Preise!$E$2:$E$201,0)),""))</f>
        <v/>
      </c>
      <c r="J205" s="30" t="str">
        <f aca="false">IF(OR($D205="",N($I205)=0),"",ROUND($D205*$I205,2))</f>
        <v/>
      </c>
      <c r="K205" s="21"/>
      <c r="L205" s="30" t="str">
        <f aca="false">IF($K205="","",ROUND($K205/60*Stundensatz!$C$5,2))</f>
        <v/>
      </c>
      <c r="M205" s="20"/>
      <c r="N205" s="20"/>
    </row>
    <row r="206" customFormat="false" ht="15" hidden="false" customHeight="false" outlineLevel="0" collapsed="false">
      <c r="A206" s="24"/>
      <c r="B206" s="20"/>
      <c r="C206" s="12" t="str">
        <f aca="false">IF($B206="","",T(IFERROR(INDEX(Sätze!$C$2:$C$121,MATCH($B206,Sätze!$B$2:$B$121,0)),"")))</f>
        <v/>
      </c>
      <c r="D206" s="22"/>
      <c r="E206" s="20"/>
      <c r="F206" s="30" t="str">
        <f aca="false">IF(OR($B206="",$D206="",$E206=""),"",IF($E206="kg",$D206,ROUND($D206*IFERROR(INDEX(Sätze!$G$2:$G$121,MATCH($B206,Sätze!$B$2:$B$121,0)),0),2)))</f>
        <v/>
      </c>
      <c r="G206" s="20"/>
      <c r="H206" s="20"/>
      <c r="I206" s="30" t="str">
        <f aca="false">IF(OR($C206="",$H206=""),"",IFERROR(INDEX(Preise!$D$2:$D$201,MATCH($C206&amp;"|"&amp;$H206,Preise!$E$2:$E$201,0)),""))</f>
        <v/>
      </c>
      <c r="J206" s="30" t="str">
        <f aca="false">IF(OR($D206="",N($I206)=0),"",ROUND($D206*$I206,2))</f>
        <v/>
      </c>
      <c r="K206" s="21"/>
      <c r="L206" s="30" t="str">
        <f aca="false">IF($K206="","",ROUND($K206/60*Stundensatz!$C$5,2))</f>
        <v/>
      </c>
      <c r="M206" s="20"/>
      <c r="N206" s="20"/>
    </row>
    <row r="207" customFormat="false" ht="15" hidden="false" customHeight="false" outlineLevel="0" collapsed="false">
      <c r="A207" s="24"/>
      <c r="B207" s="20"/>
      <c r="C207" s="12" t="str">
        <f aca="false">IF($B207="","",T(IFERROR(INDEX(Sätze!$C$2:$C$121,MATCH($B207,Sätze!$B$2:$B$121,0)),"")))</f>
        <v/>
      </c>
      <c r="D207" s="22"/>
      <c r="E207" s="20"/>
      <c r="F207" s="30" t="str">
        <f aca="false">IF(OR($B207="",$D207="",$E207=""),"",IF($E207="kg",$D207,ROUND($D207*IFERROR(INDEX(Sätze!$G$2:$G$121,MATCH($B207,Sätze!$B$2:$B$121,0)),0),2)))</f>
        <v/>
      </c>
      <c r="G207" s="20"/>
      <c r="H207" s="20"/>
      <c r="I207" s="30" t="str">
        <f aca="false">IF(OR($C207="",$H207=""),"",IFERROR(INDEX(Preise!$D$2:$D$201,MATCH($C207&amp;"|"&amp;$H207,Preise!$E$2:$E$201,0)),""))</f>
        <v/>
      </c>
      <c r="J207" s="30" t="str">
        <f aca="false">IF(OR($D207="",N($I207)=0),"",ROUND($D207*$I207,2))</f>
        <v/>
      </c>
      <c r="K207" s="21"/>
      <c r="L207" s="30" t="str">
        <f aca="false">IF($K207="","",ROUND($K207/60*Stundensatz!$C$5,2))</f>
        <v/>
      </c>
      <c r="M207" s="20"/>
      <c r="N207" s="20"/>
    </row>
    <row r="208" customFormat="false" ht="15" hidden="false" customHeight="false" outlineLevel="0" collapsed="false">
      <c r="A208" s="24"/>
      <c r="B208" s="20"/>
      <c r="C208" s="12" t="str">
        <f aca="false">IF($B208="","",T(IFERROR(INDEX(Sätze!$C$2:$C$121,MATCH($B208,Sätze!$B$2:$B$121,0)),"")))</f>
        <v/>
      </c>
      <c r="D208" s="22"/>
      <c r="E208" s="20"/>
      <c r="F208" s="30" t="str">
        <f aca="false">IF(OR($B208="",$D208="",$E208=""),"",IF($E208="kg",$D208,ROUND($D208*IFERROR(INDEX(Sätze!$G$2:$G$121,MATCH($B208,Sätze!$B$2:$B$121,0)),0),2)))</f>
        <v/>
      </c>
      <c r="G208" s="20"/>
      <c r="H208" s="20"/>
      <c r="I208" s="30" t="str">
        <f aca="false">IF(OR($C208="",$H208=""),"",IFERROR(INDEX(Preise!$D$2:$D$201,MATCH($C208&amp;"|"&amp;$H208,Preise!$E$2:$E$201,0)),""))</f>
        <v/>
      </c>
      <c r="J208" s="30" t="str">
        <f aca="false">IF(OR($D208="",N($I208)=0),"",ROUND($D208*$I208,2))</f>
        <v/>
      </c>
      <c r="K208" s="21"/>
      <c r="L208" s="30" t="str">
        <f aca="false">IF($K208="","",ROUND($K208/60*Stundensatz!$C$5,2))</f>
        <v/>
      </c>
      <c r="M208" s="20"/>
      <c r="N208" s="20"/>
    </row>
    <row r="209" customFormat="false" ht="15" hidden="false" customHeight="false" outlineLevel="0" collapsed="false">
      <c r="A209" s="24"/>
      <c r="B209" s="20"/>
      <c r="C209" s="12" t="str">
        <f aca="false">IF($B209="","",T(IFERROR(INDEX(Sätze!$C$2:$C$121,MATCH($B209,Sätze!$B$2:$B$121,0)),"")))</f>
        <v/>
      </c>
      <c r="D209" s="22"/>
      <c r="E209" s="20"/>
      <c r="F209" s="30" t="str">
        <f aca="false">IF(OR($B209="",$D209="",$E209=""),"",IF($E209="kg",$D209,ROUND($D209*IFERROR(INDEX(Sätze!$G$2:$G$121,MATCH($B209,Sätze!$B$2:$B$121,0)),0),2)))</f>
        <v/>
      </c>
      <c r="G209" s="20"/>
      <c r="H209" s="20"/>
      <c r="I209" s="30" t="str">
        <f aca="false">IF(OR($C209="",$H209=""),"",IFERROR(INDEX(Preise!$D$2:$D$201,MATCH($C209&amp;"|"&amp;$H209,Preise!$E$2:$E$201,0)),""))</f>
        <v/>
      </c>
      <c r="J209" s="30" t="str">
        <f aca="false">IF(OR($D209="",N($I209)=0),"",ROUND($D209*$I209,2))</f>
        <v/>
      </c>
      <c r="K209" s="21"/>
      <c r="L209" s="30" t="str">
        <f aca="false">IF($K209="","",ROUND($K209/60*Stundensatz!$C$5,2))</f>
        <v/>
      </c>
      <c r="M209" s="20"/>
      <c r="N209" s="20"/>
    </row>
    <row r="210" customFormat="false" ht="15" hidden="false" customHeight="false" outlineLevel="0" collapsed="false">
      <c r="A210" s="24"/>
      <c r="B210" s="20"/>
      <c r="C210" s="12" t="str">
        <f aca="false">IF($B210="","",T(IFERROR(INDEX(Sätze!$C$2:$C$121,MATCH($B210,Sätze!$B$2:$B$121,0)),"")))</f>
        <v/>
      </c>
      <c r="D210" s="22"/>
      <c r="E210" s="20"/>
      <c r="F210" s="30" t="str">
        <f aca="false">IF(OR($B210="",$D210="",$E210=""),"",IF($E210="kg",$D210,ROUND($D210*IFERROR(INDEX(Sätze!$G$2:$G$121,MATCH($B210,Sätze!$B$2:$B$121,0)),0),2)))</f>
        <v/>
      </c>
      <c r="G210" s="20"/>
      <c r="H210" s="20"/>
      <c r="I210" s="30" t="str">
        <f aca="false">IF(OR($C210="",$H210=""),"",IFERROR(INDEX(Preise!$D$2:$D$201,MATCH($C210&amp;"|"&amp;$H210,Preise!$E$2:$E$201,0)),""))</f>
        <v/>
      </c>
      <c r="J210" s="30" t="str">
        <f aca="false">IF(OR($D210="",N($I210)=0),"",ROUND($D210*$I210,2))</f>
        <v/>
      </c>
      <c r="K210" s="21"/>
      <c r="L210" s="30" t="str">
        <f aca="false">IF($K210="","",ROUND($K210/60*Stundensatz!$C$5,2))</f>
        <v/>
      </c>
      <c r="M210" s="20"/>
      <c r="N210" s="20"/>
    </row>
    <row r="211" customFormat="false" ht="15" hidden="false" customHeight="false" outlineLevel="0" collapsed="false">
      <c r="A211" s="24"/>
      <c r="B211" s="20"/>
      <c r="C211" s="12" t="str">
        <f aca="false">IF($B211="","",T(IFERROR(INDEX(Sätze!$C$2:$C$121,MATCH($B211,Sätze!$B$2:$B$121,0)),"")))</f>
        <v/>
      </c>
      <c r="D211" s="22"/>
      <c r="E211" s="20"/>
      <c r="F211" s="30" t="str">
        <f aca="false">IF(OR($B211="",$D211="",$E211=""),"",IF($E211="kg",$D211,ROUND($D211*IFERROR(INDEX(Sätze!$G$2:$G$121,MATCH($B211,Sätze!$B$2:$B$121,0)),0),2)))</f>
        <v/>
      </c>
      <c r="G211" s="20"/>
      <c r="H211" s="20"/>
      <c r="I211" s="30" t="str">
        <f aca="false">IF(OR($C211="",$H211=""),"",IFERROR(INDEX(Preise!$D$2:$D$201,MATCH($C211&amp;"|"&amp;$H211,Preise!$E$2:$E$201,0)),""))</f>
        <v/>
      </c>
      <c r="J211" s="30" t="str">
        <f aca="false">IF(OR($D211="",N($I211)=0),"",ROUND($D211*$I211,2))</f>
        <v/>
      </c>
      <c r="K211" s="21"/>
      <c r="L211" s="30" t="str">
        <f aca="false">IF($K211="","",ROUND($K211/60*Stundensatz!$C$5,2))</f>
        <v/>
      </c>
      <c r="M211" s="20"/>
      <c r="N211" s="20"/>
    </row>
    <row r="212" customFormat="false" ht="15" hidden="false" customHeight="false" outlineLevel="0" collapsed="false">
      <c r="A212" s="24"/>
      <c r="B212" s="20"/>
      <c r="C212" s="12" t="str">
        <f aca="false">IF($B212="","",T(IFERROR(INDEX(Sätze!$C$2:$C$121,MATCH($B212,Sätze!$B$2:$B$121,0)),"")))</f>
        <v/>
      </c>
      <c r="D212" s="22"/>
      <c r="E212" s="20"/>
      <c r="F212" s="30" t="str">
        <f aca="false">IF(OR($B212="",$D212="",$E212=""),"",IF($E212="kg",$D212,ROUND($D212*IFERROR(INDEX(Sätze!$G$2:$G$121,MATCH($B212,Sätze!$B$2:$B$121,0)),0),2)))</f>
        <v/>
      </c>
      <c r="G212" s="20"/>
      <c r="H212" s="20"/>
      <c r="I212" s="30" t="str">
        <f aca="false">IF(OR($C212="",$H212=""),"",IFERROR(INDEX(Preise!$D$2:$D$201,MATCH($C212&amp;"|"&amp;$H212,Preise!$E$2:$E$201,0)),""))</f>
        <v/>
      </c>
      <c r="J212" s="30" t="str">
        <f aca="false">IF(OR($D212="",N($I212)=0),"",ROUND($D212*$I212,2))</f>
        <v/>
      </c>
      <c r="K212" s="21"/>
      <c r="L212" s="30" t="str">
        <f aca="false">IF($K212="","",ROUND($K212/60*Stundensatz!$C$5,2))</f>
        <v/>
      </c>
      <c r="M212" s="20"/>
      <c r="N212" s="20"/>
    </row>
    <row r="213" customFormat="false" ht="15" hidden="false" customHeight="false" outlineLevel="0" collapsed="false">
      <c r="A213" s="24"/>
      <c r="B213" s="20"/>
      <c r="C213" s="12" t="str">
        <f aca="false">IF($B213="","",T(IFERROR(INDEX(Sätze!$C$2:$C$121,MATCH($B213,Sätze!$B$2:$B$121,0)),"")))</f>
        <v/>
      </c>
      <c r="D213" s="22"/>
      <c r="E213" s="20"/>
      <c r="F213" s="30" t="str">
        <f aca="false">IF(OR($B213="",$D213="",$E213=""),"",IF($E213="kg",$D213,ROUND($D213*IFERROR(INDEX(Sätze!$G$2:$G$121,MATCH($B213,Sätze!$B$2:$B$121,0)),0),2)))</f>
        <v/>
      </c>
      <c r="G213" s="20"/>
      <c r="H213" s="20"/>
      <c r="I213" s="30" t="str">
        <f aca="false">IF(OR($C213="",$H213=""),"",IFERROR(INDEX(Preise!$D$2:$D$201,MATCH($C213&amp;"|"&amp;$H213,Preise!$E$2:$E$201,0)),""))</f>
        <v/>
      </c>
      <c r="J213" s="30" t="str">
        <f aca="false">IF(OR($D213="",N($I213)=0),"",ROUND($D213*$I213,2))</f>
        <v/>
      </c>
      <c r="K213" s="21"/>
      <c r="L213" s="30" t="str">
        <f aca="false">IF($K213="","",ROUND($K213/60*Stundensatz!$C$5,2))</f>
        <v/>
      </c>
      <c r="M213" s="20"/>
      <c r="N213" s="20"/>
    </row>
    <row r="214" customFormat="false" ht="15" hidden="false" customHeight="false" outlineLevel="0" collapsed="false">
      <c r="A214" s="24"/>
      <c r="B214" s="20"/>
      <c r="C214" s="12" t="str">
        <f aca="false">IF($B214="","",T(IFERROR(INDEX(Sätze!$C$2:$C$121,MATCH($B214,Sätze!$B$2:$B$121,0)),"")))</f>
        <v/>
      </c>
      <c r="D214" s="22"/>
      <c r="E214" s="20"/>
      <c r="F214" s="30" t="str">
        <f aca="false">IF(OR($B214="",$D214="",$E214=""),"",IF($E214="kg",$D214,ROUND($D214*IFERROR(INDEX(Sätze!$G$2:$G$121,MATCH($B214,Sätze!$B$2:$B$121,0)),0),2)))</f>
        <v/>
      </c>
      <c r="G214" s="20"/>
      <c r="H214" s="20"/>
      <c r="I214" s="30" t="str">
        <f aca="false">IF(OR($C214="",$H214=""),"",IFERROR(INDEX(Preise!$D$2:$D$201,MATCH($C214&amp;"|"&amp;$H214,Preise!$E$2:$E$201,0)),""))</f>
        <v/>
      </c>
      <c r="J214" s="30" t="str">
        <f aca="false">IF(OR($D214="",N($I214)=0),"",ROUND($D214*$I214,2))</f>
        <v/>
      </c>
      <c r="K214" s="21"/>
      <c r="L214" s="30" t="str">
        <f aca="false">IF($K214="","",ROUND($K214/60*Stundensatz!$C$5,2))</f>
        <v/>
      </c>
      <c r="M214" s="20"/>
      <c r="N214" s="20"/>
    </row>
    <row r="215" customFormat="false" ht="15" hidden="false" customHeight="false" outlineLevel="0" collapsed="false">
      <c r="A215" s="24"/>
      <c r="B215" s="20"/>
      <c r="C215" s="12" t="str">
        <f aca="false">IF($B215="","",T(IFERROR(INDEX(Sätze!$C$2:$C$121,MATCH($B215,Sätze!$B$2:$B$121,0)),"")))</f>
        <v/>
      </c>
      <c r="D215" s="22"/>
      <c r="E215" s="20"/>
      <c r="F215" s="30" t="str">
        <f aca="false">IF(OR($B215="",$D215="",$E215=""),"",IF($E215="kg",$D215,ROUND($D215*IFERROR(INDEX(Sätze!$G$2:$G$121,MATCH($B215,Sätze!$B$2:$B$121,0)),0),2)))</f>
        <v/>
      </c>
      <c r="G215" s="20"/>
      <c r="H215" s="20"/>
      <c r="I215" s="30" t="str">
        <f aca="false">IF(OR($C215="",$H215=""),"",IFERROR(INDEX(Preise!$D$2:$D$201,MATCH($C215&amp;"|"&amp;$H215,Preise!$E$2:$E$201,0)),""))</f>
        <v/>
      </c>
      <c r="J215" s="30" t="str">
        <f aca="false">IF(OR($D215="",N($I215)=0),"",ROUND($D215*$I215,2))</f>
        <v/>
      </c>
      <c r="K215" s="21"/>
      <c r="L215" s="30" t="str">
        <f aca="false">IF($K215="","",ROUND($K215/60*Stundensatz!$C$5,2))</f>
        <v/>
      </c>
      <c r="M215" s="20"/>
      <c r="N215" s="20"/>
    </row>
    <row r="216" customFormat="false" ht="15" hidden="false" customHeight="false" outlineLevel="0" collapsed="false">
      <c r="A216" s="24"/>
      <c r="B216" s="20"/>
      <c r="C216" s="12" t="str">
        <f aca="false">IF($B216="","",T(IFERROR(INDEX(Sätze!$C$2:$C$121,MATCH($B216,Sätze!$B$2:$B$121,0)),"")))</f>
        <v/>
      </c>
      <c r="D216" s="22"/>
      <c r="E216" s="20"/>
      <c r="F216" s="30" t="str">
        <f aca="false">IF(OR($B216="",$D216="",$E216=""),"",IF($E216="kg",$D216,ROUND($D216*IFERROR(INDEX(Sätze!$G$2:$G$121,MATCH($B216,Sätze!$B$2:$B$121,0)),0),2)))</f>
        <v/>
      </c>
      <c r="G216" s="20"/>
      <c r="H216" s="20"/>
      <c r="I216" s="30" t="str">
        <f aca="false">IF(OR($C216="",$H216=""),"",IFERROR(INDEX(Preise!$D$2:$D$201,MATCH($C216&amp;"|"&amp;$H216,Preise!$E$2:$E$201,0)),""))</f>
        <v/>
      </c>
      <c r="J216" s="30" t="str">
        <f aca="false">IF(OR($D216="",N($I216)=0),"",ROUND($D216*$I216,2))</f>
        <v/>
      </c>
      <c r="K216" s="21"/>
      <c r="L216" s="30" t="str">
        <f aca="false">IF($K216="","",ROUND($K216/60*Stundensatz!$C$5,2))</f>
        <v/>
      </c>
      <c r="M216" s="20"/>
      <c r="N216" s="20"/>
    </row>
    <row r="217" customFormat="false" ht="15" hidden="false" customHeight="false" outlineLevel="0" collapsed="false">
      <c r="A217" s="24"/>
      <c r="B217" s="20"/>
      <c r="C217" s="12" t="str">
        <f aca="false">IF($B217="","",T(IFERROR(INDEX(Sätze!$C$2:$C$121,MATCH($B217,Sätze!$B$2:$B$121,0)),"")))</f>
        <v/>
      </c>
      <c r="D217" s="22"/>
      <c r="E217" s="20"/>
      <c r="F217" s="30" t="str">
        <f aca="false">IF(OR($B217="",$D217="",$E217=""),"",IF($E217="kg",$D217,ROUND($D217*IFERROR(INDEX(Sätze!$G$2:$G$121,MATCH($B217,Sätze!$B$2:$B$121,0)),0),2)))</f>
        <v/>
      </c>
      <c r="G217" s="20"/>
      <c r="H217" s="20"/>
      <c r="I217" s="30" t="str">
        <f aca="false">IF(OR($C217="",$H217=""),"",IFERROR(INDEX(Preise!$D$2:$D$201,MATCH($C217&amp;"|"&amp;$H217,Preise!$E$2:$E$201,0)),""))</f>
        <v/>
      </c>
      <c r="J217" s="30" t="str">
        <f aca="false">IF(OR($D217="",N($I217)=0),"",ROUND($D217*$I217,2))</f>
        <v/>
      </c>
      <c r="K217" s="21"/>
      <c r="L217" s="30" t="str">
        <f aca="false">IF($K217="","",ROUND($K217/60*Stundensatz!$C$5,2))</f>
        <v/>
      </c>
      <c r="M217" s="20"/>
      <c r="N217" s="20"/>
    </row>
    <row r="218" customFormat="false" ht="15" hidden="false" customHeight="false" outlineLevel="0" collapsed="false">
      <c r="A218" s="24"/>
      <c r="B218" s="20"/>
      <c r="C218" s="12" t="str">
        <f aca="false">IF($B218="","",T(IFERROR(INDEX(Sätze!$C$2:$C$121,MATCH($B218,Sätze!$B$2:$B$121,0)),"")))</f>
        <v/>
      </c>
      <c r="D218" s="22"/>
      <c r="E218" s="20"/>
      <c r="F218" s="30" t="str">
        <f aca="false">IF(OR($B218="",$D218="",$E218=""),"",IF($E218="kg",$D218,ROUND($D218*IFERROR(INDEX(Sätze!$G$2:$G$121,MATCH($B218,Sätze!$B$2:$B$121,0)),0),2)))</f>
        <v/>
      </c>
      <c r="G218" s="20"/>
      <c r="H218" s="20"/>
      <c r="I218" s="30" t="str">
        <f aca="false">IF(OR($C218="",$H218=""),"",IFERROR(INDEX(Preise!$D$2:$D$201,MATCH($C218&amp;"|"&amp;$H218,Preise!$E$2:$E$201,0)),""))</f>
        <v/>
      </c>
      <c r="J218" s="30" t="str">
        <f aca="false">IF(OR($D218="",N($I218)=0),"",ROUND($D218*$I218,2))</f>
        <v/>
      </c>
      <c r="K218" s="21"/>
      <c r="L218" s="30" t="str">
        <f aca="false">IF($K218="","",ROUND($K218/60*Stundensatz!$C$5,2))</f>
        <v/>
      </c>
      <c r="M218" s="20"/>
      <c r="N218" s="20"/>
    </row>
    <row r="219" customFormat="false" ht="15" hidden="false" customHeight="false" outlineLevel="0" collapsed="false">
      <c r="A219" s="24"/>
      <c r="B219" s="20"/>
      <c r="C219" s="12" t="str">
        <f aca="false">IF($B219="","",T(IFERROR(INDEX(Sätze!$C$2:$C$121,MATCH($B219,Sätze!$B$2:$B$121,0)),"")))</f>
        <v/>
      </c>
      <c r="D219" s="22"/>
      <c r="E219" s="20"/>
      <c r="F219" s="30" t="str">
        <f aca="false">IF(OR($B219="",$D219="",$E219=""),"",IF($E219="kg",$D219,ROUND($D219*IFERROR(INDEX(Sätze!$G$2:$G$121,MATCH($B219,Sätze!$B$2:$B$121,0)),0),2)))</f>
        <v/>
      </c>
      <c r="G219" s="20"/>
      <c r="H219" s="20"/>
      <c r="I219" s="30" t="str">
        <f aca="false">IF(OR($C219="",$H219=""),"",IFERROR(INDEX(Preise!$D$2:$D$201,MATCH($C219&amp;"|"&amp;$H219,Preise!$E$2:$E$201,0)),""))</f>
        <v/>
      </c>
      <c r="J219" s="30" t="str">
        <f aca="false">IF(OR($D219="",N($I219)=0),"",ROUND($D219*$I219,2))</f>
        <v/>
      </c>
      <c r="K219" s="21"/>
      <c r="L219" s="30" t="str">
        <f aca="false">IF($K219="","",ROUND($K219/60*Stundensatz!$C$5,2))</f>
        <v/>
      </c>
      <c r="M219" s="20"/>
      <c r="N219" s="20"/>
    </row>
    <row r="220" customFormat="false" ht="15" hidden="false" customHeight="false" outlineLevel="0" collapsed="false">
      <c r="A220" s="24"/>
      <c r="B220" s="20"/>
      <c r="C220" s="12" t="str">
        <f aca="false">IF($B220="","",T(IFERROR(INDEX(Sätze!$C$2:$C$121,MATCH($B220,Sätze!$B$2:$B$121,0)),"")))</f>
        <v/>
      </c>
      <c r="D220" s="22"/>
      <c r="E220" s="20"/>
      <c r="F220" s="30" t="str">
        <f aca="false">IF(OR($B220="",$D220="",$E220=""),"",IF($E220="kg",$D220,ROUND($D220*IFERROR(INDEX(Sätze!$G$2:$G$121,MATCH($B220,Sätze!$B$2:$B$121,0)),0),2)))</f>
        <v/>
      </c>
      <c r="G220" s="20"/>
      <c r="H220" s="20"/>
      <c r="I220" s="30" t="str">
        <f aca="false">IF(OR($C220="",$H220=""),"",IFERROR(INDEX(Preise!$D$2:$D$201,MATCH($C220&amp;"|"&amp;$H220,Preise!$E$2:$E$201,0)),""))</f>
        <v/>
      </c>
      <c r="J220" s="30" t="str">
        <f aca="false">IF(OR($D220="",N($I220)=0),"",ROUND($D220*$I220,2))</f>
        <v/>
      </c>
      <c r="K220" s="21"/>
      <c r="L220" s="30" t="str">
        <f aca="false">IF($K220="","",ROUND($K220/60*Stundensatz!$C$5,2))</f>
        <v/>
      </c>
      <c r="M220" s="20"/>
      <c r="N220" s="20"/>
    </row>
    <row r="221" customFormat="false" ht="15" hidden="false" customHeight="false" outlineLevel="0" collapsed="false">
      <c r="A221" s="24"/>
      <c r="B221" s="20"/>
      <c r="C221" s="12" t="str">
        <f aca="false">IF($B221="","",T(IFERROR(INDEX(Sätze!$C$2:$C$121,MATCH($B221,Sätze!$B$2:$B$121,0)),"")))</f>
        <v/>
      </c>
      <c r="D221" s="22"/>
      <c r="E221" s="20"/>
      <c r="F221" s="30" t="str">
        <f aca="false">IF(OR($B221="",$D221="",$E221=""),"",IF($E221="kg",$D221,ROUND($D221*IFERROR(INDEX(Sätze!$G$2:$G$121,MATCH($B221,Sätze!$B$2:$B$121,0)),0),2)))</f>
        <v/>
      </c>
      <c r="G221" s="20"/>
      <c r="H221" s="20"/>
      <c r="I221" s="30" t="str">
        <f aca="false">IF(OR($C221="",$H221=""),"",IFERROR(INDEX(Preise!$D$2:$D$201,MATCH($C221&amp;"|"&amp;$H221,Preise!$E$2:$E$201,0)),""))</f>
        <v/>
      </c>
      <c r="J221" s="30" t="str">
        <f aca="false">IF(OR($D221="",N($I221)=0),"",ROUND($D221*$I221,2))</f>
        <v/>
      </c>
      <c r="K221" s="21"/>
      <c r="L221" s="30" t="str">
        <f aca="false">IF($K221="","",ROUND($K221/60*Stundensatz!$C$5,2))</f>
        <v/>
      </c>
      <c r="M221" s="20"/>
      <c r="N221" s="20"/>
    </row>
    <row r="222" customFormat="false" ht="15" hidden="false" customHeight="false" outlineLevel="0" collapsed="false">
      <c r="A222" s="24"/>
      <c r="B222" s="20"/>
      <c r="C222" s="12" t="str">
        <f aca="false">IF($B222="","",T(IFERROR(INDEX(Sätze!$C$2:$C$121,MATCH($B222,Sätze!$B$2:$B$121,0)),"")))</f>
        <v/>
      </c>
      <c r="D222" s="22"/>
      <c r="E222" s="20"/>
      <c r="F222" s="30" t="str">
        <f aca="false">IF(OR($B222="",$D222="",$E222=""),"",IF($E222="kg",$D222,ROUND($D222*IFERROR(INDEX(Sätze!$G$2:$G$121,MATCH($B222,Sätze!$B$2:$B$121,0)),0),2)))</f>
        <v/>
      </c>
      <c r="G222" s="20"/>
      <c r="H222" s="20"/>
      <c r="I222" s="30" t="str">
        <f aca="false">IF(OR($C222="",$H222=""),"",IFERROR(INDEX(Preise!$D$2:$D$201,MATCH($C222&amp;"|"&amp;$H222,Preise!$E$2:$E$201,0)),""))</f>
        <v/>
      </c>
      <c r="J222" s="30" t="str">
        <f aca="false">IF(OR($D222="",N($I222)=0),"",ROUND($D222*$I222,2))</f>
        <v/>
      </c>
      <c r="K222" s="21"/>
      <c r="L222" s="30" t="str">
        <f aca="false">IF($K222="","",ROUND($K222/60*Stundensatz!$C$5,2))</f>
        <v/>
      </c>
      <c r="M222" s="20"/>
      <c r="N222" s="20"/>
    </row>
    <row r="223" customFormat="false" ht="15" hidden="false" customHeight="false" outlineLevel="0" collapsed="false">
      <c r="A223" s="24"/>
      <c r="B223" s="20"/>
      <c r="C223" s="12" t="str">
        <f aca="false">IF($B223="","",T(IFERROR(INDEX(Sätze!$C$2:$C$121,MATCH($B223,Sätze!$B$2:$B$121,0)),"")))</f>
        <v/>
      </c>
      <c r="D223" s="22"/>
      <c r="E223" s="20"/>
      <c r="F223" s="30" t="str">
        <f aca="false">IF(OR($B223="",$D223="",$E223=""),"",IF($E223="kg",$D223,ROUND($D223*IFERROR(INDEX(Sätze!$G$2:$G$121,MATCH($B223,Sätze!$B$2:$B$121,0)),0),2)))</f>
        <v/>
      </c>
      <c r="G223" s="20"/>
      <c r="H223" s="20"/>
      <c r="I223" s="30" t="str">
        <f aca="false">IF(OR($C223="",$H223=""),"",IFERROR(INDEX(Preise!$D$2:$D$201,MATCH($C223&amp;"|"&amp;$H223,Preise!$E$2:$E$201,0)),""))</f>
        <v/>
      </c>
      <c r="J223" s="30" t="str">
        <f aca="false">IF(OR($D223="",N($I223)=0),"",ROUND($D223*$I223,2))</f>
        <v/>
      </c>
      <c r="K223" s="21"/>
      <c r="L223" s="30" t="str">
        <f aca="false">IF($K223="","",ROUND($K223/60*Stundensatz!$C$5,2))</f>
        <v/>
      </c>
      <c r="M223" s="20"/>
      <c r="N223" s="20"/>
    </row>
    <row r="224" customFormat="false" ht="15" hidden="false" customHeight="false" outlineLevel="0" collapsed="false">
      <c r="A224" s="24"/>
      <c r="B224" s="20"/>
      <c r="C224" s="12" t="str">
        <f aca="false">IF($B224="","",T(IFERROR(INDEX(Sätze!$C$2:$C$121,MATCH($B224,Sätze!$B$2:$B$121,0)),"")))</f>
        <v/>
      </c>
      <c r="D224" s="22"/>
      <c r="E224" s="20"/>
      <c r="F224" s="30" t="str">
        <f aca="false">IF(OR($B224="",$D224="",$E224=""),"",IF($E224="kg",$D224,ROUND($D224*IFERROR(INDEX(Sätze!$G$2:$G$121,MATCH($B224,Sätze!$B$2:$B$121,0)),0),2)))</f>
        <v/>
      </c>
      <c r="G224" s="20"/>
      <c r="H224" s="20"/>
      <c r="I224" s="30" t="str">
        <f aca="false">IF(OR($C224="",$H224=""),"",IFERROR(INDEX(Preise!$D$2:$D$201,MATCH($C224&amp;"|"&amp;$H224,Preise!$E$2:$E$201,0)),""))</f>
        <v/>
      </c>
      <c r="J224" s="30" t="str">
        <f aca="false">IF(OR($D224="",N($I224)=0),"",ROUND($D224*$I224,2))</f>
        <v/>
      </c>
      <c r="K224" s="21"/>
      <c r="L224" s="30" t="str">
        <f aca="false">IF($K224="","",ROUND($K224/60*Stundensatz!$C$5,2))</f>
        <v/>
      </c>
      <c r="M224" s="20"/>
      <c r="N224" s="20"/>
    </row>
    <row r="225" customFormat="false" ht="15" hidden="false" customHeight="false" outlineLevel="0" collapsed="false">
      <c r="A225" s="24"/>
      <c r="B225" s="20"/>
      <c r="C225" s="12" t="str">
        <f aca="false">IF($B225="","",T(IFERROR(INDEX(Sätze!$C$2:$C$121,MATCH($B225,Sätze!$B$2:$B$121,0)),"")))</f>
        <v/>
      </c>
      <c r="D225" s="22"/>
      <c r="E225" s="20"/>
      <c r="F225" s="30" t="str">
        <f aca="false">IF(OR($B225="",$D225="",$E225=""),"",IF($E225="kg",$D225,ROUND($D225*IFERROR(INDEX(Sätze!$G$2:$G$121,MATCH($B225,Sätze!$B$2:$B$121,0)),0),2)))</f>
        <v/>
      </c>
      <c r="G225" s="20"/>
      <c r="H225" s="20"/>
      <c r="I225" s="30" t="str">
        <f aca="false">IF(OR($C225="",$H225=""),"",IFERROR(INDEX(Preise!$D$2:$D$201,MATCH($C225&amp;"|"&amp;$H225,Preise!$E$2:$E$201,0)),""))</f>
        <v/>
      </c>
      <c r="J225" s="30" t="str">
        <f aca="false">IF(OR($D225="",N($I225)=0),"",ROUND($D225*$I225,2))</f>
        <v/>
      </c>
      <c r="K225" s="21"/>
      <c r="L225" s="30" t="str">
        <f aca="false">IF($K225="","",ROUND($K225/60*Stundensatz!$C$5,2))</f>
        <v/>
      </c>
      <c r="M225" s="20"/>
      <c r="N225" s="20"/>
    </row>
    <row r="226" customFormat="false" ht="15" hidden="false" customHeight="false" outlineLevel="0" collapsed="false">
      <c r="A226" s="24"/>
      <c r="B226" s="20"/>
      <c r="C226" s="12" t="str">
        <f aca="false">IF($B226="","",T(IFERROR(INDEX(Sätze!$C$2:$C$121,MATCH($B226,Sätze!$B$2:$B$121,0)),"")))</f>
        <v/>
      </c>
      <c r="D226" s="22"/>
      <c r="E226" s="20"/>
      <c r="F226" s="30" t="str">
        <f aca="false">IF(OR($B226="",$D226="",$E226=""),"",IF($E226="kg",$D226,ROUND($D226*IFERROR(INDEX(Sätze!$G$2:$G$121,MATCH($B226,Sätze!$B$2:$B$121,0)),0),2)))</f>
        <v/>
      </c>
      <c r="G226" s="20"/>
      <c r="H226" s="20"/>
      <c r="I226" s="30" t="str">
        <f aca="false">IF(OR($C226="",$H226=""),"",IFERROR(INDEX(Preise!$D$2:$D$201,MATCH($C226&amp;"|"&amp;$H226,Preise!$E$2:$E$201,0)),""))</f>
        <v/>
      </c>
      <c r="J226" s="30" t="str">
        <f aca="false">IF(OR($D226="",N($I226)=0),"",ROUND($D226*$I226,2))</f>
        <v/>
      </c>
      <c r="K226" s="21"/>
      <c r="L226" s="30" t="str">
        <f aca="false">IF($K226="","",ROUND($K226/60*Stundensatz!$C$5,2))</f>
        <v/>
      </c>
      <c r="M226" s="20"/>
      <c r="N226" s="20"/>
    </row>
    <row r="227" customFormat="false" ht="15" hidden="false" customHeight="false" outlineLevel="0" collapsed="false">
      <c r="A227" s="24"/>
      <c r="B227" s="20"/>
      <c r="C227" s="12" t="str">
        <f aca="false">IF($B227="","",T(IFERROR(INDEX(Sätze!$C$2:$C$121,MATCH($B227,Sätze!$B$2:$B$121,0)),"")))</f>
        <v/>
      </c>
      <c r="D227" s="22"/>
      <c r="E227" s="20"/>
      <c r="F227" s="30" t="str">
        <f aca="false">IF(OR($B227="",$D227="",$E227=""),"",IF($E227="kg",$D227,ROUND($D227*IFERROR(INDEX(Sätze!$G$2:$G$121,MATCH($B227,Sätze!$B$2:$B$121,0)),0),2)))</f>
        <v/>
      </c>
      <c r="G227" s="20"/>
      <c r="H227" s="20"/>
      <c r="I227" s="30" t="str">
        <f aca="false">IF(OR($C227="",$H227=""),"",IFERROR(INDEX(Preise!$D$2:$D$201,MATCH($C227&amp;"|"&amp;$H227,Preise!$E$2:$E$201,0)),""))</f>
        <v/>
      </c>
      <c r="J227" s="30" t="str">
        <f aca="false">IF(OR($D227="",N($I227)=0),"",ROUND($D227*$I227,2))</f>
        <v/>
      </c>
      <c r="K227" s="21"/>
      <c r="L227" s="30" t="str">
        <f aca="false">IF($K227="","",ROUND($K227/60*Stundensatz!$C$5,2))</f>
        <v/>
      </c>
      <c r="M227" s="20"/>
      <c r="N227" s="20"/>
    </row>
    <row r="228" customFormat="false" ht="15" hidden="false" customHeight="false" outlineLevel="0" collapsed="false">
      <c r="A228" s="24"/>
      <c r="B228" s="20"/>
      <c r="C228" s="12" t="str">
        <f aca="false">IF($B228="","",T(IFERROR(INDEX(Sätze!$C$2:$C$121,MATCH($B228,Sätze!$B$2:$B$121,0)),"")))</f>
        <v/>
      </c>
      <c r="D228" s="22"/>
      <c r="E228" s="20"/>
      <c r="F228" s="30" t="str">
        <f aca="false">IF(OR($B228="",$D228="",$E228=""),"",IF($E228="kg",$D228,ROUND($D228*IFERROR(INDEX(Sätze!$G$2:$G$121,MATCH($B228,Sätze!$B$2:$B$121,0)),0),2)))</f>
        <v/>
      </c>
      <c r="G228" s="20"/>
      <c r="H228" s="20"/>
      <c r="I228" s="30" t="str">
        <f aca="false">IF(OR($C228="",$H228=""),"",IFERROR(INDEX(Preise!$D$2:$D$201,MATCH($C228&amp;"|"&amp;$H228,Preise!$E$2:$E$201,0)),""))</f>
        <v/>
      </c>
      <c r="J228" s="30" t="str">
        <f aca="false">IF(OR($D228="",N($I228)=0),"",ROUND($D228*$I228,2))</f>
        <v/>
      </c>
      <c r="K228" s="21"/>
      <c r="L228" s="30" t="str">
        <f aca="false">IF($K228="","",ROUND($K228/60*Stundensatz!$C$5,2))</f>
        <v/>
      </c>
      <c r="M228" s="20"/>
      <c r="N228" s="20"/>
    </row>
    <row r="229" customFormat="false" ht="15" hidden="false" customHeight="false" outlineLevel="0" collapsed="false">
      <c r="A229" s="24"/>
      <c r="B229" s="20"/>
      <c r="C229" s="12" t="str">
        <f aca="false">IF($B229="","",T(IFERROR(INDEX(Sätze!$C$2:$C$121,MATCH($B229,Sätze!$B$2:$B$121,0)),"")))</f>
        <v/>
      </c>
      <c r="D229" s="22"/>
      <c r="E229" s="20"/>
      <c r="F229" s="30" t="str">
        <f aca="false">IF(OR($B229="",$D229="",$E229=""),"",IF($E229="kg",$D229,ROUND($D229*IFERROR(INDEX(Sätze!$G$2:$G$121,MATCH($B229,Sätze!$B$2:$B$121,0)),0),2)))</f>
        <v/>
      </c>
      <c r="G229" s="20"/>
      <c r="H229" s="20"/>
      <c r="I229" s="30" t="str">
        <f aca="false">IF(OR($C229="",$H229=""),"",IFERROR(INDEX(Preise!$D$2:$D$201,MATCH($C229&amp;"|"&amp;$H229,Preise!$E$2:$E$201,0)),""))</f>
        <v/>
      </c>
      <c r="J229" s="30" t="str">
        <f aca="false">IF(OR($D229="",N($I229)=0),"",ROUND($D229*$I229,2))</f>
        <v/>
      </c>
      <c r="K229" s="21"/>
      <c r="L229" s="30" t="str">
        <f aca="false">IF($K229="","",ROUND($K229/60*Stundensatz!$C$5,2))</f>
        <v/>
      </c>
      <c r="M229" s="20"/>
      <c r="N229" s="20"/>
    </row>
    <row r="230" customFormat="false" ht="15" hidden="false" customHeight="false" outlineLevel="0" collapsed="false">
      <c r="A230" s="24"/>
      <c r="B230" s="20"/>
      <c r="C230" s="12" t="str">
        <f aca="false">IF($B230="","",T(IFERROR(INDEX(Sätze!$C$2:$C$121,MATCH($B230,Sätze!$B$2:$B$121,0)),"")))</f>
        <v/>
      </c>
      <c r="D230" s="22"/>
      <c r="E230" s="20"/>
      <c r="F230" s="30" t="str">
        <f aca="false">IF(OR($B230="",$D230="",$E230=""),"",IF($E230="kg",$D230,ROUND($D230*IFERROR(INDEX(Sätze!$G$2:$G$121,MATCH($B230,Sätze!$B$2:$B$121,0)),0),2)))</f>
        <v/>
      </c>
      <c r="G230" s="20"/>
      <c r="H230" s="20"/>
      <c r="I230" s="30" t="str">
        <f aca="false">IF(OR($C230="",$H230=""),"",IFERROR(INDEX(Preise!$D$2:$D$201,MATCH($C230&amp;"|"&amp;$H230,Preise!$E$2:$E$201,0)),""))</f>
        <v/>
      </c>
      <c r="J230" s="30" t="str">
        <f aca="false">IF(OR($D230="",N($I230)=0),"",ROUND($D230*$I230,2))</f>
        <v/>
      </c>
      <c r="K230" s="21"/>
      <c r="L230" s="30" t="str">
        <f aca="false">IF($K230="","",ROUND($K230/60*Stundensatz!$C$5,2))</f>
        <v/>
      </c>
      <c r="M230" s="20"/>
      <c r="N230" s="20"/>
    </row>
    <row r="231" customFormat="false" ht="15" hidden="false" customHeight="false" outlineLevel="0" collapsed="false">
      <c r="A231" s="24"/>
      <c r="B231" s="20"/>
      <c r="C231" s="12" t="str">
        <f aca="false">IF($B231="","",T(IFERROR(INDEX(Sätze!$C$2:$C$121,MATCH($B231,Sätze!$B$2:$B$121,0)),"")))</f>
        <v/>
      </c>
      <c r="D231" s="22"/>
      <c r="E231" s="20"/>
      <c r="F231" s="30" t="str">
        <f aca="false">IF(OR($B231="",$D231="",$E231=""),"",IF($E231="kg",$D231,ROUND($D231*IFERROR(INDEX(Sätze!$G$2:$G$121,MATCH($B231,Sätze!$B$2:$B$121,0)),0),2)))</f>
        <v/>
      </c>
      <c r="G231" s="20"/>
      <c r="H231" s="20"/>
      <c r="I231" s="30" t="str">
        <f aca="false">IF(OR($C231="",$H231=""),"",IFERROR(INDEX(Preise!$D$2:$D$201,MATCH($C231&amp;"|"&amp;$H231,Preise!$E$2:$E$201,0)),""))</f>
        <v/>
      </c>
      <c r="J231" s="30" t="str">
        <f aca="false">IF(OR($D231="",N($I231)=0),"",ROUND($D231*$I231,2))</f>
        <v/>
      </c>
      <c r="K231" s="21"/>
      <c r="L231" s="30" t="str">
        <f aca="false">IF($K231="","",ROUND($K231/60*Stundensatz!$C$5,2))</f>
        <v/>
      </c>
      <c r="M231" s="20"/>
      <c r="N231" s="20"/>
    </row>
    <row r="232" customFormat="false" ht="15" hidden="false" customHeight="false" outlineLevel="0" collapsed="false">
      <c r="A232" s="24"/>
      <c r="B232" s="20"/>
      <c r="C232" s="12" t="str">
        <f aca="false">IF($B232="","",T(IFERROR(INDEX(Sätze!$C$2:$C$121,MATCH($B232,Sätze!$B$2:$B$121,0)),"")))</f>
        <v/>
      </c>
      <c r="D232" s="22"/>
      <c r="E232" s="20"/>
      <c r="F232" s="30" t="str">
        <f aca="false">IF(OR($B232="",$D232="",$E232=""),"",IF($E232="kg",$D232,ROUND($D232*IFERROR(INDEX(Sätze!$G$2:$G$121,MATCH($B232,Sätze!$B$2:$B$121,0)),0),2)))</f>
        <v/>
      </c>
      <c r="G232" s="20"/>
      <c r="H232" s="20"/>
      <c r="I232" s="30" t="str">
        <f aca="false">IF(OR($C232="",$H232=""),"",IFERROR(INDEX(Preise!$D$2:$D$201,MATCH($C232&amp;"|"&amp;$H232,Preise!$E$2:$E$201,0)),""))</f>
        <v/>
      </c>
      <c r="J232" s="30" t="str">
        <f aca="false">IF(OR($D232="",N($I232)=0),"",ROUND($D232*$I232,2))</f>
        <v/>
      </c>
      <c r="K232" s="21"/>
      <c r="L232" s="30" t="str">
        <f aca="false">IF($K232="","",ROUND($K232/60*Stundensatz!$C$5,2))</f>
        <v/>
      </c>
      <c r="M232" s="20"/>
      <c r="N232" s="20"/>
    </row>
    <row r="233" customFormat="false" ht="15" hidden="false" customHeight="false" outlineLevel="0" collapsed="false">
      <c r="A233" s="24"/>
      <c r="B233" s="20"/>
      <c r="C233" s="12" t="str">
        <f aca="false">IF($B233="","",T(IFERROR(INDEX(Sätze!$C$2:$C$121,MATCH($B233,Sätze!$B$2:$B$121,0)),"")))</f>
        <v/>
      </c>
      <c r="D233" s="22"/>
      <c r="E233" s="20"/>
      <c r="F233" s="30" t="str">
        <f aca="false">IF(OR($B233="",$D233="",$E233=""),"",IF($E233="kg",$D233,ROUND($D233*IFERROR(INDEX(Sätze!$G$2:$G$121,MATCH($B233,Sätze!$B$2:$B$121,0)),0),2)))</f>
        <v/>
      </c>
      <c r="G233" s="20"/>
      <c r="H233" s="20"/>
      <c r="I233" s="30" t="str">
        <f aca="false">IF(OR($C233="",$H233=""),"",IFERROR(INDEX(Preise!$D$2:$D$201,MATCH($C233&amp;"|"&amp;$H233,Preise!$E$2:$E$201,0)),""))</f>
        <v/>
      </c>
      <c r="J233" s="30" t="str">
        <f aca="false">IF(OR($D233="",N($I233)=0),"",ROUND($D233*$I233,2))</f>
        <v/>
      </c>
      <c r="K233" s="21"/>
      <c r="L233" s="30" t="str">
        <f aca="false">IF($K233="","",ROUND($K233/60*Stundensatz!$C$5,2))</f>
        <v/>
      </c>
      <c r="M233" s="20"/>
      <c r="N233" s="20"/>
    </row>
    <row r="234" customFormat="false" ht="15" hidden="false" customHeight="false" outlineLevel="0" collapsed="false">
      <c r="A234" s="24"/>
      <c r="B234" s="20"/>
      <c r="C234" s="12" t="str">
        <f aca="false">IF($B234="","",T(IFERROR(INDEX(Sätze!$C$2:$C$121,MATCH($B234,Sätze!$B$2:$B$121,0)),"")))</f>
        <v/>
      </c>
      <c r="D234" s="22"/>
      <c r="E234" s="20"/>
      <c r="F234" s="30" t="str">
        <f aca="false">IF(OR($B234="",$D234="",$E234=""),"",IF($E234="kg",$D234,ROUND($D234*IFERROR(INDEX(Sätze!$G$2:$G$121,MATCH($B234,Sätze!$B$2:$B$121,0)),0),2)))</f>
        <v/>
      </c>
      <c r="G234" s="20"/>
      <c r="H234" s="20"/>
      <c r="I234" s="30" t="str">
        <f aca="false">IF(OR($C234="",$H234=""),"",IFERROR(INDEX(Preise!$D$2:$D$201,MATCH($C234&amp;"|"&amp;$H234,Preise!$E$2:$E$201,0)),""))</f>
        <v/>
      </c>
      <c r="J234" s="30" t="str">
        <f aca="false">IF(OR($D234="",N($I234)=0),"",ROUND($D234*$I234,2))</f>
        <v/>
      </c>
      <c r="K234" s="21"/>
      <c r="L234" s="30" t="str">
        <f aca="false">IF($K234="","",ROUND($K234/60*Stundensatz!$C$5,2))</f>
        <v/>
      </c>
      <c r="M234" s="20"/>
      <c r="N234" s="20"/>
    </row>
    <row r="235" customFormat="false" ht="15" hidden="false" customHeight="false" outlineLevel="0" collapsed="false">
      <c r="A235" s="24"/>
      <c r="B235" s="20"/>
      <c r="C235" s="12" t="str">
        <f aca="false">IF($B235="","",T(IFERROR(INDEX(Sätze!$C$2:$C$121,MATCH($B235,Sätze!$B$2:$B$121,0)),"")))</f>
        <v/>
      </c>
      <c r="D235" s="22"/>
      <c r="E235" s="20"/>
      <c r="F235" s="30" t="str">
        <f aca="false">IF(OR($B235="",$D235="",$E235=""),"",IF($E235="kg",$D235,ROUND($D235*IFERROR(INDEX(Sätze!$G$2:$G$121,MATCH($B235,Sätze!$B$2:$B$121,0)),0),2)))</f>
        <v/>
      </c>
      <c r="G235" s="20"/>
      <c r="H235" s="20"/>
      <c r="I235" s="30" t="str">
        <f aca="false">IF(OR($C235="",$H235=""),"",IFERROR(INDEX(Preise!$D$2:$D$201,MATCH($C235&amp;"|"&amp;$H235,Preise!$E$2:$E$201,0)),""))</f>
        <v/>
      </c>
      <c r="J235" s="30" t="str">
        <f aca="false">IF(OR($D235="",N($I235)=0),"",ROUND($D235*$I235,2))</f>
        <v/>
      </c>
      <c r="K235" s="21"/>
      <c r="L235" s="30" t="str">
        <f aca="false">IF($K235="","",ROUND($K235/60*Stundensatz!$C$5,2))</f>
        <v/>
      </c>
      <c r="M235" s="20"/>
      <c r="N235" s="20"/>
    </row>
    <row r="236" customFormat="false" ht="15" hidden="false" customHeight="false" outlineLevel="0" collapsed="false">
      <c r="A236" s="24"/>
      <c r="B236" s="20"/>
      <c r="C236" s="12" t="str">
        <f aca="false">IF($B236="","",T(IFERROR(INDEX(Sätze!$C$2:$C$121,MATCH($B236,Sätze!$B$2:$B$121,0)),"")))</f>
        <v/>
      </c>
      <c r="D236" s="22"/>
      <c r="E236" s="20"/>
      <c r="F236" s="30" t="str">
        <f aca="false">IF(OR($B236="",$D236="",$E236=""),"",IF($E236="kg",$D236,ROUND($D236*IFERROR(INDEX(Sätze!$G$2:$G$121,MATCH($B236,Sätze!$B$2:$B$121,0)),0),2)))</f>
        <v/>
      </c>
      <c r="G236" s="20"/>
      <c r="H236" s="20"/>
      <c r="I236" s="30" t="str">
        <f aca="false">IF(OR($C236="",$H236=""),"",IFERROR(INDEX(Preise!$D$2:$D$201,MATCH($C236&amp;"|"&amp;$H236,Preise!$E$2:$E$201,0)),""))</f>
        <v/>
      </c>
      <c r="J236" s="30" t="str">
        <f aca="false">IF(OR($D236="",N($I236)=0),"",ROUND($D236*$I236,2))</f>
        <v/>
      </c>
      <c r="K236" s="21"/>
      <c r="L236" s="30" t="str">
        <f aca="false">IF($K236="","",ROUND($K236/60*Stundensatz!$C$5,2))</f>
        <v/>
      </c>
      <c r="M236" s="20"/>
      <c r="N236" s="20"/>
    </row>
    <row r="237" customFormat="false" ht="15" hidden="false" customHeight="false" outlineLevel="0" collapsed="false">
      <c r="A237" s="24"/>
      <c r="B237" s="20"/>
      <c r="C237" s="12" t="str">
        <f aca="false">IF($B237="","",T(IFERROR(INDEX(Sätze!$C$2:$C$121,MATCH($B237,Sätze!$B$2:$B$121,0)),"")))</f>
        <v/>
      </c>
      <c r="D237" s="22"/>
      <c r="E237" s="20"/>
      <c r="F237" s="30" t="str">
        <f aca="false">IF(OR($B237="",$D237="",$E237=""),"",IF($E237="kg",$D237,ROUND($D237*IFERROR(INDEX(Sätze!$G$2:$G$121,MATCH($B237,Sätze!$B$2:$B$121,0)),0),2)))</f>
        <v/>
      </c>
      <c r="G237" s="20"/>
      <c r="H237" s="20"/>
      <c r="I237" s="30" t="str">
        <f aca="false">IF(OR($C237="",$H237=""),"",IFERROR(INDEX(Preise!$D$2:$D$201,MATCH($C237&amp;"|"&amp;$H237,Preise!$E$2:$E$201,0)),""))</f>
        <v/>
      </c>
      <c r="J237" s="30" t="str">
        <f aca="false">IF(OR($D237="",N($I237)=0),"",ROUND($D237*$I237,2))</f>
        <v/>
      </c>
      <c r="K237" s="21"/>
      <c r="L237" s="30" t="str">
        <f aca="false">IF($K237="","",ROUND($K237/60*Stundensatz!$C$5,2))</f>
        <v/>
      </c>
      <c r="M237" s="20"/>
      <c r="N237" s="20"/>
    </row>
    <row r="238" customFormat="false" ht="15" hidden="false" customHeight="false" outlineLevel="0" collapsed="false">
      <c r="A238" s="24"/>
      <c r="B238" s="20"/>
      <c r="C238" s="12" t="str">
        <f aca="false">IF($B238="","",T(IFERROR(INDEX(Sätze!$C$2:$C$121,MATCH($B238,Sätze!$B$2:$B$121,0)),"")))</f>
        <v/>
      </c>
      <c r="D238" s="22"/>
      <c r="E238" s="20"/>
      <c r="F238" s="30" t="str">
        <f aca="false">IF(OR($B238="",$D238="",$E238=""),"",IF($E238="kg",$D238,ROUND($D238*IFERROR(INDEX(Sätze!$G$2:$G$121,MATCH($B238,Sätze!$B$2:$B$121,0)),0),2)))</f>
        <v/>
      </c>
      <c r="G238" s="20"/>
      <c r="H238" s="20"/>
      <c r="I238" s="30" t="str">
        <f aca="false">IF(OR($C238="",$H238=""),"",IFERROR(INDEX(Preise!$D$2:$D$201,MATCH($C238&amp;"|"&amp;$H238,Preise!$E$2:$E$201,0)),""))</f>
        <v/>
      </c>
      <c r="J238" s="30" t="str">
        <f aca="false">IF(OR($D238="",N($I238)=0),"",ROUND($D238*$I238,2))</f>
        <v/>
      </c>
      <c r="K238" s="21"/>
      <c r="L238" s="30" t="str">
        <f aca="false">IF($K238="","",ROUND($K238/60*Stundensatz!$C$5,2))</f>
        <v/>
      </c>
      <c r="M238" s="20"/>
      <c r="N238" s="20"/>
    </row>
    <row r="239" customFormat="false" ht="15" hidden="false" customHeight="false" outlineLevel="0" collapsed="false">
      <c r="A239" s="24"/>
      <c r="B239" s="20"/>
      <c r="C239" s="12" t="str">
        <f aca="false">IF($B239="","",T(IFERROR(INDEX(Sätze!$C$2:$C$121,MATCH($B239,Sätze!$B$2:$B$121,0)),"")))</f>
        <v/>
      </c>
      <c r="D239" s="22"/>
      <c r="E239" s="20"/>
      <c r="F239" s="30" t="str">
        <f aca="false">IF(OR($B239="",$D239="",$E239=""),"",IF($E239="kg",$D239,ROUND($D239*IFERROR(INDEX(Sätze!$G$2:$G$121,MATCH($B239,Sätze!$B$2:$B$121,0)),0),2)))</f>
        <v/>
      </c>
      <c r="G239" s="20"/>
      <c r="H239" s="20"/>
      <c r="I239" s="30" t="str">
        <f aca="false">IF(OR($C239="",$H239=""),"",IFERROR(INDEX(Preise!$D$2:$D$201,MATCH($C239&amp;"|"&amp;$H239,Preise!$E$2:$E$201,0)),""))</f>
        <v/>
      </c>
      <c r="J239" s="30" t="str">
        <f aca="false">IF(OR($D239="",N($I239)=0),"",ROUND($D239*$I239,2))</f>
        <v/>
      </c>
      <c r="K239" s="21"/>
      <c r="L239" s="30" t="str">
        <f aca="false">IF($K239="","",ROUND($K239/60*Stundensatz!$C$5,2))</f>
        <v/>
      </c>
      <c r="M239" s="20"/>
      <c r="N239" s="20"/>
    </row>
    <row r="240" customFormat="false" ht="15" hidden="false" customHeight="false" outlineLevel="0" collapsed="false">
      <c r="A240" s="24"/>
      <c r="B240" s="20"/>
      <c r="C240" s="12" t="str">
        <f aca="false">IF($B240="","",T(IFERROR(INDEX(Sätze!$C$2:$C$121,MATCH($B240,Sätze!$B$2:$B$121,0)),"")))</f>
        <v/>
      </c>
      <c r="D240" s="22"/>
      <c r="E240" s="20"/>
      <c r="F240" s="30" t="str">
        <f aca="false">IF(OR($B240="",$D240="",$E240=""),"",IF($E240="kg",$D240,ROUND($D240*IFERROR(INDEX(Sätze!$G$2:$G$121,MATCH($B240,Sätze!$B$2:$B$121,0)),0),2)))</f>
        <v/>
      </c>
      <c r="G240" s="20"/>
      <c r="H240" s="20"/>
      <c r="I240" s="30" t="str">
        <f aca="false">IF(OR($C240="",$H240=""),"",IFERROR(INDEX(Preise!$D$2:$D$201,MATCH($C240&amp;"|"&amp;$H240,Preise!$E$2:$E$201,0)),""))</f>
        <v/>
      </c>
      <c r="J240" s="30" t="str">
        <f aca="false">IF(OR($D240="",N($I240)=0),"",ROUND($D240*$I240,2))</f>
        <v/>
      </c>
      <c r="K240" s="21"/>
      <c r="L240" s="30" t="str">
        <f aca="false">IF($K240="","",ROUND($K240/60*Stundensatz!$C$5,2))</f>
        <v/>
      </c>
      <c r="M240" s="20"/>
      <c r="N240" s="20"/>
    </row>
    <row r="241" customFormat="false" ht="15" hidden="false" customHeight="false" outlineLevel="0" collapsed="false">
      <c r="A241" s="24"/>
      <c r="B241" s="20"/>
      <c r="C241" s="12" t="str">
        <f aca="false">IF($B241="","",T(IFERROR(INDEX(Sätze!$C$2:$C$121,MATCH($B241,Sätze!$B$2:$B$121,0)),"")))</f>
        <v/>
      </c>
      <c r="D241" s="22"/>
      <c r="E241" s="20"/>
      <c r="F241" s="30" t="str">
        <f aca="false">IF(OR($B241="",$D241="",$E241=""),"",IF($E241="kg",$D241,ROUND($D241*IFERROR(INDEX(Sätze!$G$2:$G$121,MATCH($B241,Sätze!$B$2:$B$121,0)),0),2)))</f>
        <v/>
      </c>
      <c r="G241" s="20"/>
      <c r="H241" s="20"/>
      <c r="I241" s="30" t="str">
        <f aca="false">IF(OR($C241="",$H241=""),"",IFERROR(INDEX(Preise!$D$2:$D$201,MATCH($C241&amp;"|"&amp;$H241,Preise!$E$2:$E$201,0)),""))</f>
        <v/>
      </c>
      <c r="J241" s="30" t="str">
        <f aca="false">IF(OR($D241="",N($I241)=0),"",ROUND($D241*$I241,2))</f>
        <v/>
      </c>
      <c r="K241" s="21"/>
      <c r="L241" s="30" t="str">
        <f aca="false">IF($K241="","",ROUND($K241/60*Stundensatz!$C$5,2))</f>
        <v/>
      </c>
      <c r="M241" s="20"/>
      <c r="N241" s="20"/>
    </row>
    <row r="242" customFormat="false" ht="15" hidden="false" customHeight="false" outlineLevel="0" collapsed="false">
      <c r="A242" s="24"/>
      <c r="B242" s="20"/>
      <c r="C242" s="12" t="str">
        <f aca="false">IF($B242="","",T(IFERROR(INDEX(Sätze!$C$2:$C$121,MATCH($B242,Sätze!$B$2:$B$121,0)),"")))</f>
        <v/>
      </c>
      <c r="D242" s="22"/>
      <c r="E242" s="20"/>
      <c r="F242" s="30" t="str">
        <f aca="false">IF(OR($B242="",$D242="",$E242=""),"",IF($E242="kg",$D242,ROUND($D242*IFERROR(INDEX(Sätze!$G$2:$G$121,MATCH($B242,Sätze!$B$2:$B$121,0)),0),2)))</f>
        <v/>
      </c>
      <c r="G242" s="20"/>
      <c r="H242" s="20"/>
      <c r="I242" s="30" t="str">
        <f aca="false">IF(OR($C242="",$H242=""),"",IFERROR(INDEX(Preise!$D$2:$D$201,MATCH($C242&amp;"|"&amp;$H242,Preise!$E$2:$E$201,0)),""))</f>
        <v/>
      </c>
      <c r="J242" s="30" t="str">
        <f aca="false">IF(OR($D242="",N($I242)=0),"",ROUND($D242*$I242,2))</f>
        <v/>
      </c>
      <c r="K242" s="21"/>
      <c r="L242" s="30" t="str">
        <f aca="false">IF($K242="","",ROUND($K242/60*Stundensatz!$C$5,2))</f>
        <v/>
      </c>
      <c r="M242" s="20"/>
      <c r="N242" s="20"/>
    </row>
    <row r="243" customFormat="false" ht="15" hidden="false" customHeight="false" outlineLevel="0" collapsed="false">
      <c r="A243" s="24"/>
      <c r="B243" s="20"/>
      <c r="C243" s="12" t="str">
        <f aca="false">IF($B243="","",T(IFERROR(INDEX(Sätze!$C$2:$C$121,MATCH($B243,Sätze!$B$2:$B$121,0)),"")))</f>
        <v/>
      </c>
      <c r="D243" s="22"/>
      <c r="E243" s="20"/>
      <c r="F243" s="30" t="str">
        <f aca="false">IF(OR($B243="",$D243="",$E243=""),"",IF($E243="kg",$D243,ROUND($D243*IFERROR(INDEX(Sätze!$G$2:$G$121,MATCH($B243,Sätze!$B$2:$B$121,0)),0),2)))</f>
        <v/>
      </c>
      <c r="G243" s="20"/>
      <c r="H243" s="20"/>
      <c r="I243" s="30" t="str">
        <f aca="false">IF(OR($C243="",$H243=""),"",IFERROR(INDEX(Preise!$D$2:$D$201,MATCH($C243&amp;"|"&amp;$H243,Preise!$E$2:$E$201,0)),""))</f>
        <v/>
      </c>
      <c r="J243" s="30" t="str">
        <f aca="false">IF(OR($D243="",N($I243)=0),"",ROUND($D243*$I243,2))</f>
        <v/>
      </c>
      <c r="K243" s="21"/>
      <c r="L243" s="30" t="str">
        <f aca="false">IF($K243="","",ROUND($K243/60*Stundensatz!$C$5,2))</f>
        <v/>
      </c>
      <c r="M243" s="20"/>
      <c r="N243" s="20"/>
    </row>
    <row r="244" customFormat="false" ht="15" hidden="false" customHeight="false" outlineLevel="0" collapsed="false">
      <c r="A244" s="24"/>
      <c r="B244" s="20"/>
      <c r="C244" s="12" t="str">
        <f aca="false">IF($B244="","",T(IFERROR(INDEX(Sätze!$C$2:$C$121,MATCH($B244,Sätze!$B$2:$B$121,0)),"")))</f>
        <v/>
      </c>
      <c r="D244" s="22"/>
      <c r="E244" s="20"/>
      <c r="F244" s="30" t="str">
        <f aca="false">IF(OR($B244="",$D244="",$E244=""),"",IF($E244="kg",$D244,ROUND($D244*IFERROR(INDEX(Sätze!$G$2:$G$121,MATCH($B244,Sätze!$B$2:$B$121,0)),0),2)))</f>
        <v/>
      </c>
      <c r="G244" s="20"/>
      <c r="H244" s="20"/>
      <c r="I244" s="30" t="str">
        <f aca="false">IF(OR($C244="",$H244=""),"",IFERROR(INDEX(Preise!$D$2:$D$201,MATCH($C244&amp;"|"&amp;$H244,Preise!$E$2:$E$201,0)),""))</f>
        <v/>
      </c>
      <c r="J244" s="30" t="str">
        <f aca="false">IF(OR($D244="",N($I244)=0),"",ROUND($D244*$I244,2))</f>
        <v/>
      </c>
      <c r="K244" s="21"/>
      <c r="L244" s="30" t="str">
        <f aca="false">IF($K244="","",ROUND($K244/60*Stundensatz!$C$5,2))</f>
        <v/>
      </c>
      <c r="M244" s="20"/>
      <c r="N244" s="20"/>
    </row>
    <row r="245" customFormat="false" ht="15" hidden="false" customHeight="false" outlineLevel="0" collapsed="false">
      <c r="A245" s="24"/>
      <c r="B245" s="20"/>
      <c r="C245" s="12" t="str">
        <f aca="false">IF($B245="","",T(IFERROR(INDEX(Sätze!$C$2:$C$121,MATCH($B245,Sätze!$B$2:$B$121,0)),"")))</f>
        <v/>
      </c>
      <c r="D245" s="22"/>
      <c r="E245" s="20"/>
      <c r="F245" s="30" t="str">
        <f aca="false">IF(OR($B245="",$D245="",$E245=""),"",IF($E245="kg",$D245,ROUND($D245*IFERROR(INDEX(Sätze!$G$2:$G$121,MATCH($B245,Sätze!$B$2:$B$121,0)),0),2)))</f>
        <v/>
      </c>
      <c r="G245" s="20"/>
      <c r="H245" s="20"/>
      <c r="I245" s="30" t="str">
        <f aca="false">IF(OR($C245="",$H245=""),"",IFERROR(INDEX(Preise!$D$2:$D$201,MATCH($C245&amp;"|"&amp;$H245,Preise!$E$2:$E$201,0)),""))</f>
        <v/>
      </c>
      <c r="J245" s="30" t="str">
        <f aca="false">IF(OR($D245="",N($I245)=0),"",ROUND($D245*$I245,2))</f>
        <v/>
      </c>
      <c r="K245" s="21"/>
      <c r="L245" s="30" t="str">
        <f aca="false">IF($K245="","",ROUND($K245/60*Stundensatz!$C$5,2))</f>
        <v/>
      </c>
      <c r="M245" s="20"/>
      <c r="N245" s="20"/>
    </row>
    <row r="246" customFormat="false" ht="15" hidden="false" customHeight="false" outlineLevel="0" collapsed="false">
      <c r="A246" s="24"/>
      <c r="B246" s="20"/>
      <c r="C246" s="12" t="str">
        <f aca="false">IF($B246="","",T(IFERROR(INDEX(Sätze!$C$2:$C$121,MATCH($B246,Sätze!$B$2:$B$121,0)),"")))</f>
        <v/>
      </c>
      <c r="D246" s="22"/>
      <c r="E246" s="20"/>
      <c r="F246" s="30" t="str">
        <f aca="false">IF(OR($B246="",$D246="",$E246=""),"",IF($E246="kg",$D246,ROUND($D246*IFERROR(INDEX(Sätze!$G$2:$G$121,MATCH($B246,Sätze!$B$2:$B$121,0)),0),2)))</f>
        <v/>
      </c>
      <c r="G246" s="20"/>
      <c r="H246" s="20"/>
      <c r="I246" s="30" t="str">
        <f aca="false">IF(OR($C246="",$H246=""),"",IFERROR(INDEX(Preise!$D$2:$D$201,MATCH($C246&amp;"|"&amp;$H246,Preise!$E$2:$E$201,0)),""))</f>
        <v/>
      </c>
      <c r="J246" s="30" t="str">
        <f aca="false">IF(OR($D246="",N($I246)=0),"",ROUND($D246*$I246,2))</f>
        <v/>
      </c>
      <c r="K246" s="21"/>
      <c r="L246" s="30" t="str">
        <f aca="false">IF($K246="","",ROUND($K246/60*Stundensatz!$C$5,2))</f>
        <v/>
      </c>
      <c r="M246" s="20"/>
      <c r="N246" s="20"/>
    </row>
    <row r="247" customFormat="false" ht="15" hidden="false" customHeight="false" outlineLevel="0" collapsed="false">
      <c r="A247" s="24"/>
      <c r="B247" s="20"/>
      <c r="C247" s="12" t="str">
        <f aca="false">IF($B247="","",T(IFERROR(INDEX(Sätze!$C$2:$C$121,MATCH($B247,Sätze!$B$2:$B$121,0)),"")))</f>
        <v/>
      </c>
      <c r="D247" s="22"/>
      <c r="E247" s="20"/>
      <c r="F247" s="30" t="str">
        <f aca="false">IF(OR($B247="",$D247="",$E247=""),"",IF($E247="kg",$D247,ROUND($D247*IFERROR(INDEX(Sätze!$G$2:$G$121,MATCH($B247,Sätze!$B$2:$B$121,0)),0),2)))</f>
        <v/>
      </c>
      <c r="G247" s="20"/>
      <c r="H247" s="20"/>
      <c r="I247" s="30" t="str">
        <f aca="false">IF(OR($C247="",$H247=""),"",IFERROR(INDEX(Preise!$D$2:$D$201,MATCH($C247&amp;"|"&amp;$H247,Preise!$E$2:$E$201,0)),""))</f>
        <v/>
      </c>
      <c r="J247" s="30" t="str">
        <f aca="false">IF(OR($D247="",N($I247)=0),"",ROUND($D247*$I247,2))</f>
        <v/>
      </c>
      <c r="K247" s="21"/>
      <c r="L247" s="30" t="str">
        <f aca="false">IF($K247="","",ROUND($K247/60*Stundensatz!$C$5,2))</f>
        <v/>
      </c>
      <c r="M247" s="20"/>
      <c r="N247" s="20"/>
    </row>
    <row r="248" customFormat="false" ht="15" hidden="false" customHeight="false" outlineLevel="0" collapsed="false">
      <c r="A248" s="24"/>
      <c r="B248" s="20"/>
      <c r="C248" s="12" t="str">
        <f aca="false">IF($B248="","",T(IFERROR(INDEX(Sätze!$C$2:$C$121,MATCH($B248,Sätze!$B$2:$B$121,0)),"")))</f>
        <v/>
      </c>
      <c r="D248" s="22"/>
      <c r="E248" s="20"/>
      <c r="F248" s="30" t="str">
        <f aca="false">IF(OR($B248="",$D248="",$E248=""),"",IF($E248="kg",$D248,ROUND($D248*IFERROR(INDEX(Sätze!$G$2:$G$121,MATCH($B248,Sätze!$B$2:$B$121,0)),0),2)))</f>
        <v/>
      </c>
      <c r="G248" s="20"/>
      <c r="H248" s="20"/>
      <c r="I248" s="30" t="str">
        <f aca="false">IF(OR($C248="",$H248=""),"",IFERROR(INDEX(Preise!$D$2:$D$201,MATCH($C248&amp;"|"&amp;$H248,Preise!$E$2:$E$201,0)),""))</f>
        <v/>
      </c>
      <c r="J248" s="30" t="str">
        <f aca="false">IF(OR($D248="",N($I248)=0),"",ROUND($D248*$I248,2))</f>
        <v/>
      </c>
      <c r="K248" s="21"/>
      <c r="L248" s="30" t="str">
        <f aca="false">IF($K248="","",ROUND($K248/60*Stundensatz!$C$5,2))</f>
        <v/>
      </c>
      <c r="M248" s="20"/>
      <c r="N248" s="20"/>
    </row>
    <row r="249" customFormat="false" ht="15" hidden="false" customHeight="false" outlineLevel="0" collapsed="false">
      <c r="A249" s="24"/>
      <c r="B249" s="20"/>
      <c r="C249" s="12" t="str">
        <f aca="false">IF($B249="","",T(IFERROR(INDEX(Sätze!$C$2:$C$121,MATCH($B249,Sätze!$B$2:$B$121,0)),"")))</f>
        <v/>
      </c>
      <c r="D249" s="22"/>
      <c r="E249" s="20"/>
      <c r="F249" s="30" t="str">
        <f aca="false">IF(OR($B249="",$D249="",$E249=""),"",IF($E249="kg",$D249,ROUND($D249*IFERROR(INDEX(Sätze!$G$2:$G$121,MATCH($B249,Sätze!$B$2:$B$121,0)),0),2)))</f>
        <v/>
      </c>
      <c r="G249" s="20"/>
      <c r="H249" s="20"/>
      <c r="I249" s="30" t="str">
        <f aca="false">IF(OR($C249="",$H249=""),"",IFERROR(INDEX(Preise!$D$2:$D$201,MATCH($C249&amp;"|"&amp;$H249,Preise!$E$2:$E$201,0)),""))</f>
        <v/>
      </c>
      <c r="J249" s="30" t="str">
        <f aca="false">IF(OR($D249="",N($I249)=0),"",ROUND($D249*$I249,2))</f>
        <v/>
      </c>
      <c r="K249" s="21"/>
      <c r="L249" s="30" t="str">
        <f aca="false">IF($K249="","",ROUND($K249/60*Stundensatz!$C$5,2))</f>
        <v/>
      </c>
      <c r="M249" s="20"/>
      <c r="N249" s="20"/>
    </row>
    <row r="250" customFormat="false" ht="15" hidden="false" customHeight="false" outlineLevel="0" collapsed="false">
      <c r="A250" s="24"/>
      <c r="B250" s="20"/>
      <c r="C250" s="12" t="str">
        <f aca="false">IF($B250="","",T(IFERROR(INDEX(Sätze!$C$2:$C$121,MATCH($B250,Sätze!$B$2:$B$121,0)),"")))</f>
        <v/>
      </c>
      <c r="D250" s="22"/>
      <c r="E250" s="20"/>
      <c r="F250" s="30" t="str">
        <f aca="false">IF(OR($B250="",$D250="",$E250=""),"",IF($E250="kg",$D250,ROUND($D250*IFERROR(INDEX(Sätze!$G$2:$G$121,MATCH($B250,Sätze!$B$2:$B$121,0)),0),2)))</f>
        <v/>
      </c>
      <c r="G250" s="20"/>
      <c r="H250" s="20"/>
      <c r="I250" s="30" t="str">
        <f aca="false">IF(OR($C250="",$H250=""),"",IFERROR(INDEX(Preise!$D$2:$D$201,MATCH($C250&amp;"|"&amp;$H250,Preise!$E$2:$E$201,0)),""))</f>
        <v/>
      </c>
      <c r="J250" s="30" t="str">
        <f aca="false">IF(OR($D250="",N($I250)=0),"",ROUND($D250*$I250,2))</f>
        <v/>
      </c>
      <c r="K250" s="21"/>
      <c r="L250" s="30" t="str">
        <f aca="false">IF($K250="","",ROUND($K250/60*Stundensatz!$C$5,2))</f>
        <v/>
      </c>
      <c r="M250" s="20"/>
      <c r="N250" s="20"/>
    </row>
    <row r="251" customFormat="false" ht="15" hidden="false" customHeight="false" outlineLevel="0" collapsed="false">
      <c r="A251" s="24"/>
      <c r="B251" s="20"/>
      <c r="C251" s="12" t="str">
        <f aca="false">IF($B251="","",T(IFERROR(INDEX(Sätze!$C$2:$C$121,MATCH($B251,Sätze!$B$2:$B$121,0)),"")))</f>
        <v/>
      </c>
      <c r="D251" s="22"/>
      <c r="E251" s="20"/>
      <c r="F251" s="30" t="str">
        <f aca="false">IF(OR($B251="",$D251="",$E251=""),"",IF($E251="kg",$D251,ROUND($D251*IFERROR(INDEX(Sätze!$G$2:$G$121,MATCH($B251,Sätze!$B$2:$B$121,0)),0),2)))</f>
        <v/>
      </c>
      <c r="G251" s="20"/>
      <c r="H251" s="20"/>
      <c r="I251" s="30" t="str">
        <f aca="false">IF(OR($C251="",$H251=""),"",IFERROR(INDEX(Preise!$D$2:$D$201,MATCH($C251&amp;"|"&amp;$H251,Preise!$E$2:$E$201,0)),""))</f>
        <v/>
      </c>
      <c r="J251" s="30" t="str">
        <f aca="false">IF(OR($D251="",N($I251)=0),"",ROUND($D251*$I251,2))</f>
        <v/>
      </c>
      <c r="K251" s="21"/>
      <c r="L251" s="30" t="str">
        <f aca="false">IF($K251="","",ROUND($K251/60*Stundensatz!$C$5,2))</f>
        <v/>
      </c>
      <c r="M251" s="20"/>
      <c r="N251" s="20"/>
    </row>
    <row r="252" customFormat="false" ht="15" hidden="false" customHeight="false" outlineLevel="0" collapsed="false">
      <c r="A252" s="24"/>
      <c r="B252" s="20"/>
      <c r="C252" s="12" t="str">
        <f aca="false">IF($B252="","",T(IFERROR(INDEX(Sätze!$C$2:$C$121,MATCH($B252,Sätze!$B$2:$B$121,0)),"")))</f>
        <v/>
      </c>
      <c r="D252" s="22"/>
      <c r="E252" s="20"/>
      <c r="F252" s="30" t="str">
        <f aca="false">IF(OR($B252="",$D252="",$E252=""),"",IF($E252="kg",$D252,ROUND($D252*IFERROR(INDEX(Sätze!$G$2:$G$121,MATCH($B252,Sätze!$B$2:$B$121,0)),0),2)))</f>
        <v/>
      </c>
      <c r="G252" s="20"/>
      <c r="H252" s="20"/>
      <c r="I252" s="30" t="str">
        <f aca="false">IF(OR($C252="",$H252=""),"",IFERROR(INDEX(Preise!$D$2:$D$201,MATCH($C252&amp;"|"&amp;$H252,Preise!$E$2:$E$201,0)),""))</f>
        <v/>
      </c>
      <c r="J252" s="30" t="str">
        <f aca="false">IF(OR($D252="",N($I252)=0),"",ROUND($D252*$I252,2))</f>
        <v/>
      </c>
      <c r="K252" s="21"/>
      <c r="L252" s="30" t="str">
        <f aca="false">IF($K252="","",ROUND($K252/60*Stundensatz!$C$5,2))</f>
        <v/>
      </c>
      <c r="M252" s="20"/>
      <c r="N252" s="20"/>
    </row>
    <row r="253" customFormat="false" ht="15" hidden="false" customHeight="false" outlineLevel="0" collapsed="false">
      <c r="A253" s="24"/>
      <c r="B253" s="20"/>
      <c r="C253" s="12" t="str">
        <f aca="false">IF($B253="","",T(IFERROR(INDEX(Sätze!$C$2:$C$121,MATCH($B253,Sätze!$B$2:$B$121,0)),"")))</f>
        <v/>
      </c>
      <c r="D253" s="22"/>
      <c r="E253" s="20"/>
      <c r="F253" s="30" t="str">
        <f aca="false">IF(OR($B253="",$D253="",$E253=""),"",IF($E253="kg",$D253,ROUND($D253*IFERROR(INDEX(Sätze!$G$2:$G$121,MATCH($B253,Sätze!$B$2:$B$121,0)),0),2)))</f>
        <v/>
      </c>
      <c r="G253" s="20"/>
      <c r="H253" s="20"/>
      <c r="I253" s="30" t="str">
        <f aca="false">IF(OR($C253="",$H253=""),"",IFERROR(INDEX(Preise!$D$2:$D$201,MATCH($C253&amp;"|"&amp;$H253,Preise!$E$2:$E$201,0)),""))</f>
        <v/>
      </c>
      <c r="J253" s="30" t="str">
        <f aca="false">IF(OR($D253="",N($I253)=0),"",ROUND($D253*$I253,2))</f>
        <v/>
      </c>
      <c r="K253" s="21"/>
      <c r="L253" s="30" t="str">
        <f aca="false">IF($K253="","",ROUND($K253/60*Stundensatz!$C$5,2))</f>
        <v/>
      </c>
      <c r="M253" s="20"/>
      <c r="N253" s="20"/>
    </row>
    <row r="254" customFormat="false" ht="15" hidden="false" customHeight="false" outlineLevel="0" collapsed="false">
      <c r="A254" s="24"/>
      <c r="B254" s="20"/>
      <c r="C254" s="12" t="str">
        <f aca="false">IF($B254="","",T(IFERROR(INDEX(Sätze!$C$2:$C$121,MATCH($B254,Sätze!$B$2:$B$121,0)),"")))</f>
        <v/>
      </c>
      <c r="D254" s="22"/>
      <c r="E254" s="20"/>
      <c r="F254" s="30" t="str">
        <f aca="false">IF(OR($B254="",$D254="",$E254=""),"",IF($E254="kg",$D254,ROUND($D254*IFERROR(INDEX(Sätze!$G$2:$G$121,MATCH($B254,Sätze!$B$2:$B$121,0)),0),2)))</f>
        <v/>
      </c>
      <c r="G254" s="20"/>
      <c r="H254" s="20"/>
      <c r="I254" s="30" t="str">
        <f aca="false">IF(OR($C254="",$H254=""),"",IFERROR(INDEX(Preise!$D$2:$D$201,MATCH($C254&amp;"|"&amp;$H254,Preise!$E$2:$E$201,0)),""))</f>
        <v/>
      </c>
      <c r="J254" s="30" t="str">
        <f aca="false">IF(OR($D254="",N($I254)=0),"",ROUND($D254*$I254,2))</f>
        <v/>
      </c>
      <c r="K254" s="21"/>
      <c r="L254" s="30" t="str">
        <f aca="false">IF($K254="","",ROUND($K254/60*Stundensatz!$C$5,2))</f>
        <v/>
      </c>
      <c r="M254" s="20"/>
      <c r="N254" s="20"/>
    </row>
    <row r="255" customFormat="false" ht="15" hidden="false" customHeight="false" outlineLevel="0" collapsed="false">
      <c r="A255" s="24"/>
      <c r="B255" s="20"/>
      <c r="C255" s="12" t="str">
        <f aca="false">IF($B255="","",T(IFERROR(INDEX(Sätze!$C$2:$C$121,MATCH($B255,Sätze!$B$2:$B$121,0)),"")))</f>
        <v/>
      </c>
      <c r="D255" s="22"/>
      <c r="E255" s="20"/>
      <c r="F255" s="30" t="str">
        <f aca="false">IF(OR($B255="",$D255="",$E255=""),"",IF($E255="kg",$D255,ROUND($D255*IFERROR(INDEX(Sätze!$G$2:$G$121,MATCH($B255,Sätze!$B$2:$B$121,0)),0),2)))</f>
        <v/>
      </c>
      <c r="G255" s="20"/>
      <c r="H255" s="20"/>
      <c r="I255" s="30" t="str">
        <f aca="false">IF(OR($C255="",$H255=""),"",IFERROR(INDEX(Preise!$D$2:$D$201,MATCH($C255&amp;"|"&amp;$H255,Preise!$E$2:$E$201,0)),""))</f>
        <v/>
      </c>
      <c r="J255" s="30" t="str">
        <f aca="false">IF(OR($D255="",N($I255)=0),"",ROUND($D255*$I255,2))</f>
        <v/>
      </c>
      <c r="K255" s="21"/>
      <c r="L255" s="30" t="str">
        <f aca="false">IF($K255="","",ROUND($K255/60*Stundensatz!$C$5,2))</f>
        <v/>
      </c>
      <c r="M255" s="20"/>
      <c r="N255" s="20"/>
    </row>
    <row r="256" customFormat="false" ht="15" hidden="false" customHeight="false" outlineLevel="0" collapsed="false">
      <c r="A256" s="24"/>
      <c r="B256" s="20"/>
      <c r="C256" s="12" t="str">
        <f aca="false">IF($B256="","",T(IFERROR(INDEX(Sätze!$C$2:$C$121,MATCH($B256,Sätze!$B$2:$B$121,0)),"")))</f>
        <v/>
      </c>
      <c r="D256" s="22"/>
      <c r="E256" s="20"/>
      <c r="F256" s="30" t="str">
        <f aca="false">IF(OR($B256="",$D256="",$E256=""),"",IF($E256="kg",$D256,ROUND($D256*IFERROR(INDEX(Sätze!$G$2:$G$121,MATCH($B256,Sätze!$B$2:$B$121,0)),0),2)))</f>
        <v/>
      </c>
      <c r="G256" s="20"/>
      <c r="H256" s="20"/>
      <c r="I256" s="30" t="str">
        <f aca="false">IF(OR($C256="",$H256=""),"",IFERROR(INDEX(Preise!$D$2:$D$201,MATCH($C256&amp;"|"&amp;$H256,Preise!$E$2:$E$201,0)),""))</f>
        <v/>
      </c>
      <c r="J256" s="30" t="str">
        <f aca="false">IF(OR($D256="",N($I256)=0),"",ROUND($D256*$I256,2))</f>
        <v/>
      </c>
      <c r="K256" s="21"/>
      <c r="L256" s="30" t="str">
        <f aca="false">IF($K256="","",ROUND($K256/60*Stundensatz!$C$5,2))</f>
        <v/>
      </c>
      <c r="M256" s="20"/>
      <c r="N256" s="20"/>
    </row>
    <row r="257" customFormat="false" ht="15" hidden="false" customHeight="false" outlineLevel="0" collapsed="false">
      <c r="A257" s="24"/>
      <c r="B257" s="20"/>
      <c r="C257" s="12" t="str">
        <f aca="false">IF($B257="","",T(IFERROR(INDEX(Sätze!$C$2:$C$121,MATCH($B257,Sätze!$B$2:$B$121,0)),"")))</f>
        <v/>
      </c>
      <c r="D257" s="22"/>
      <c r="E257" s="20"/>
      <c r="F257" s="30" t="str">
        <f aca="false">IF(OR($B257="",$D257="",$E257=""),"",IF($E257="kg",$D257,ROUND($D257*IFERROR(INDEX(Sätze!$G$2:$G$121,MATCH($B257,Sätze!$B$2:$B$121,0)),0),2)))</f>
        <v/>
      </c>
      <c r="G257" s="20"/>
      <c r="H257" s="20"/>
      <c r="I257" s="30" t="str">
        <f aca="false">IF(OR($C257="",$H257=""),"",IFERROR(INDEX(Preise!$D$2:$D$201,MATCH($C257&amp;"|"&amp;$H257,Preise!$E$2:$E$201,0)),""))</f>
        <v/>
      </c>
      <c r="J257" s="30" t="str">
        <f aca="false">IF(OR($D257="",N($I257)=0),"",ROUND($D257*$I257,2))</f>
        <v/>
      </c>
      <c r="K257" s="21"/>
      <c r="L257" s="30" t="str">
        <f aca="false">IF($K257="","",ROUND($K257/60*Stundensatz!$C$5,2))</f>
        <v/>
      </c>
      <c r="M257" s="20"/>
      <c r="N257" s="20"/>
    </row>
    <row r="258" customFormat="false" ht="15" hidden="false" customHeight="false" outlineLevel="0" collapsed="false">
      <c r="A258" s="24"/>
      <c r="B258" s="20"/>
      <c r="C258" s="12" t="str">
        <f aca="false">IF($B258="","",T(IFERROR(INDEX(Sätze!$C$2:$C$121,MATCH($B258,Sätze!$B$2:$B$121,0)),"")))</f>
        <v/>
      </c>
      <c r="D258" s="22"/>
      <c r="E258" s="20"/>
      <c r="F258" s="30" t="str">
        <f aca="false">IF(OR($B258="",$D258="",$E258=""),"",IF($E258="kg",$D258,ROUND($D258*IFERROR(INDEX(Sätze!$G$2:$G$121,MATCH($B258,Sätze!$B$2:$B$121,0)),0),2)))</f>
        <v/>
      </c>
      <c r="G258" s="20"/>
      <c r="H258" s="20"/>
      <c r="I258" s="30" t="str">
        <f aca="false">IF(OR($C258="",$H258=""),"",IFERROR(INDEX(Preise!$D$2:$D$201,MATCH($C258&amp;"|"&amp;$H258,Preise!$E$2:$E$201,0)),""))</f>
        <v/>
      </c>
      <c r="J258" s="30" t="str">
        <f aca="false">IF(OR($D258="",N($I258)=0),"",ROUND($D258*$I258,2))</f>
        <v/>
      </c>
      <c r="K258" s="21"/>
      <c r="L258" s="30" t="str">
        <f aca="false">IF($K258="","",ROUND($K258/60*Stundensatz!$C$5,2))</f>
        <v/>
      </c>
      <c r="M258" s="20"/>
      <c r="N258" s="20"/>
    </row>
    <row r="259" customFormat="false" ht="15" hidden="false" customHeight="false" outlineLevel="0" collapsed="false">
      <c r="A259" s="24"/>
      <c r="B259" s="20"/>
      <c r="C259" s="12" t="str">
        <f aca="false">IF($B259="","",T(IFERROR(INDEX(Sätze!$C$2:$C$121,MATCH($B259,Sätze!$B$2:$B$121,0)),"")))</f>
        <v/>
      </c>
      <c r="D259" s="22"/>
      <c r="E259" s="20"/>
      <c r="F259" s="30" t="str">
        <f aca="false">IF(OR($B259="",$D259="",$E259=""),"",IF($E259="kg",$D259,ROUND($D259*IFERROR(INDEX(Sätze!$G$2:$G$121,MATCH($B259,Sätze!$B$2:$B$121,0)),0),2)))</f>
        <v/>
      </c>
      <c r="G259" s="20"/>
      <c r="H259" s="20"/>
      <c r="I259" s="30" t="str">
        <f aca="false">IF(OR($C259="",$H259=""),"",IFERROR(INDEX(Preise!$D$2:$D$201,MATCH($C259&amp;"|"&amp;$H259,Preise!$E$2:$E$201,0)),""))</f>
        <v/>
      </c>
      <c r="J259" s="30" t="str">
        <f aca="false">IF(OR($D259="",N($I259)=0),"",ROUND($D259*$I259,2))</f>
        <v/>
      </c>
      <c r="K259" s="21"/>
      <c r="L259" s="30" t="str">
        <f aca="false">IF($K259="","",ROUND($K259/60*Stundensatz!$C$5,2))</f>
        <v/>
      </c>
      <c r="M259" s="20"/>
      <c r="N259" s="20"/>
    </row>
    <row r="260" customFormat="false" ht="15" hidden="false" customHeight="false" outlineLevel="0" collapsed="false">
      <c r="A260" s="24"/>
      <c r="B260" s="20"/>
      <c r="C260" s="12" t="str">
        <f aca="false">IF($B260="","",T(IFERROR(INDEX(Sätze!$C$2:$C$121,MATCH($B260,Sätze!$B$2:$B$121,0)),"")))</f>
        <v/>
      </c>
      <c r="D260" s="22"/>
      <c r="E260" s="20"/>
      <c r="F260" s="30" t="str">
        <f aca="false">IF(OR($B260="",$D260="",$E260=""),"",IF($E260="kg",$D260,ROUND($D260*IFERROR(INDEX(Sätze!$G$2:$G$121,MATCH($B260,Sätze!$B$2:$B$121,0)),0),2)))</f>
        <v/>
      </c>
      <c r="G260" s="20"/>
      <c r="H260" s="20"/>
      <c r="I260" s="30" t="str">
        <f aca="false">IF(OR($C260="",$H260=""),"",IFERROR(INDEX(Preise!$D$2:$D$201,MATCH($C260&amp;"|"&amp;$H260,Preise!$E$2:$E$201,0)),""))</f>
        <v/>
      </c>
      <c r="J260" s="30" t="str">
        <f aca="false">IF(OR($D260="",N($I260)=0),"",ROUND($D260*$I260,2))</f>
        <v/>
      </c>
      <c r="K260" s="21"/>
      <c r="L260" s="30" t="str">
        <f aca="false">IF($K260="","",ROUND($K260/60*Stundensatz!$C$5,2))</f>
        <v/>
      </c>
      <c r="M260" s="20"/>
      <c r="N260" s="20"/>
    </row>
    <row r="261" customFormat="false" ht="15" hidden="false" customHeight="false" outlineLevel="0" collapsed="false">
      <c r="A261" s="24"/>
      <c r="B261" s="20"/>
      <c r="C261" s="12" t="str">
        <f aca="false">IF($B261="","",T(IFERROR(INDEX(Sätze!$C$2:$C$121,MATCH($B261,Sätze!$B$2:$B$121,0)),"")))</f>
        <v/>
      </c>
      <c r="D261" s="22"/>
      <c r="E261" s="20"/>
      <c r="F261" s="30" t="str">
        <f aca="false">IF(OR($B261="",$D261="",$E261=""),"",IF($E261="kg",$D261,ROUND($D261*IFERROR(INDEX(Sätze!$G$2:$G$121,MATCH($B261,Sätze!$B$2:$B$121,0)),0),2)))</f>
        <v/>
      </c>
      <c r="G261" s="20"/>
      <c r="H261" s="20"/>
      <c r="I261" s="30" t="str">
        <f aca="false">IF(OR($C261="",$H261=""),"",IFERROR(INDEX(Preise!$D$2:$D$201,MATCH($C261&amp;"|"&amp;$H261,Preise!$E$2:$E$201,0)),""))</f>
        <v/>
      </c>
      <c r="J261" s="30" t="str">
        <f aca="false">IF(OR($D261="",N($I261)=0),"",ROUND($D261*$I261,2))</f>
        <v/>
      </c>
      <c r="K261" s="21"/>
      <c r="L261" s="30" t="str">
        <f aca="false">IF($K261="","",ROUND($K261/60*Stundensatz!$C$5,2))</f>
        <v/>
      </c>
      <c r="M261" s="20"/>
      <c r="N261" s="20"/>
    </row>
    <row r="262" customFormat="false" ht="15" hidden="false" customHeight="false" outlineLevel="0" collapsed="false">
      <c r="A262" s="24"/>
      <c r="B262" s="20"/>
      <c r="C262" s="12" t="str">
        <f aca="false">IF($B262="","",T(IFERROR(INDEX(Sätze!$C$2:$C$121,MATCH($B262,Sätze!$B$2:$B$121,0)),"")))</f>
        <v/>
      </c>
      <c r="D262" s="22"/>
      <c r="E262" s="20"/>
      <c r="F262" s="30" t="str">
        <f aca="false">IF(OR($B262="",$D262="",$E262=""),"",IF($E262="kg",$D262,ROUND($D262*IFERROR(INDEX(Sätze!$G$2:$G$121,MATCH($B262,Sätze!$B$2:$B$121,0)),0),2)))</f>
        <v/>
      </c>
      <c r="G262" s="20"/>
      <c r="H262" s="20"/>
      <c r="I262" s="30" t="str">
        <f aca="false">IF(OR($C262="",$H262=""),"",IFERROR(INDEX(Preise!$D$2:$D$201,MATCH($C262&amp;"|"&amp;$H262,Preise!$E$2:$E$201,0)),""))</f>
        <v/>
      </c>
      <c r="J262" s="30" t="str">
        <f aca="false">IF(OR($D262="",N($I262)=0),"",ROUND($D262*$I262,2))</f>
        <v/>
      </c>
      <c r="K262" s="21"/>
      <c r="L262" s="30" t="str">
        <f aca="false">IF($K262="","",ROUND($K262/60*Stundensatz!$C$5,2))</f>
        <v/>
      </c>
      <c r="M262" s="20"/>
      <c r="N262" s="20"/>
    </row>
    <row r="263" customFormat="false" ht="15" hidden="false" customHeight="false" outlineLevel="0" collapsed="false">
      <c r="A263" s="24"/>
      <c r="B263" s="20"/>
      <c r="C263" s="12" t="str">
        <f aca="false">IF($B263="","",T(IFERROR(INDEX(Sätze!$C$2:$C$121,MATCH($B263,Sätze!$B$2:$B$121,0)),"")))</f>
        <v/>
      </c>
      <c r="D263" s="22"/>
      <c r="E263" s="20"/>
      <c r="F263" s="30" t="str">
        <f aca="false">IF(OR($B263="",$D263="",$E263=""),"",IF($E263="kg",$D263,ROUND($D263*IFERROR(INDEX(Sätze!$G$2:$G$121,MATCH($B263,Sätze!$B$2:$B$121,0)),0),2)))</f>
        <v/>
      </c>
      <c r="G263" s="20"/>
      <c r="H263" s="20"/>
      <c r="I263" s="30" t="str">
        <f aca="false">IF(OR($C263="",$H263=""),"",IFERROR(INDEX(Preise!$D$2:$D$201,MATCH($C263&amp;"|"&amp;$H263,Preise!$E$2:$E$201,0)),""))</f>
        <v/>
      </c>
      <c r="J263" s="30" t="str">
        <f aca="false">IF(OR($D263="",N($I263)=0),"",ROUND($D263*$I263,2))</f>
        <v/>
      </c>
      <c r="K263" s="21"/>
      <c r="L263" s="30" t="str">
        <f aca="false">IF($K263="","",ROUND($K263/60*Stundensatz!$C$5,2))</f>
        <v/>
      </c>
      <c r="M263" s="20"/>
      <c r="N263" s="20"/>
    </row>
    <row r="264" customFormat="false" ht="15" hidden="false" customHeight="false" outlineLevel="0" collapsed="false">
      <c r="A264" s="24"/>
      <c r="B264" s="20"/>
      <c r="C264" s="12" t="str">
        <f aca="false">IF($B264="","",T(IFERROR(INDEX(Sätze!$C$2:$C$121,MATCH($B264,Sätze!$B$2:$B$121,0)),"")))</f>
        <v/>
      </c>
      <c r="D264" s="22"/>
      <c r="E264" s="20"/>
      <c r="F264" s="30" t="str">
        <f aca="false">IF(OR($B264="",$D264="",$E264=""),"",IF($E264="kg",$D264,ROUND($D264*IFERROR(INDEX(Sätze!$G$2:$G$121,MATCH($B264,Sätze!$B$2:$B$121,0)),0),2)))</f>
        <v/>
      </c>
      <c r="G264" s="20"/>
      <c r="H264" s="20"/>
      <c r="I264" s="30" t="str">
        <f aca="false">IF(OR($C264="",$H264=""),"",IFERROR(INDEX(Preise!$D$2:$D$201,MATCH($C264&amp;"|"&amp;$H264,Preise!$E$2:$E$201,0)),""))</f>
        <v/>
      </c>
      <c r="J264" s="30" t="str">
        <f aca="false">IF(OR($D264="",N($I264)=0),"",ROUND($D264*$I264,2))</f>
        <v/>
      </c>
      <c r="K264" s="21"/>
      <c r="L264" s="30" t="str">
        <f aca="false">IF($K264="","",ROUND($K264/60*Stundensatz!$C$5,2))</f>
        <v/>
      </c>
      <c r="M264" s="20"/>
      <c r="N264" s="20"/>
    </row>
    <row r="265" customFormat="false" ht="15" hidden="false" customHeight="false" outlineLevel="0" collapsed="false">
      <c r="A265" s="24"/>
      <c r="B265" s="20"/>
      <c r="C265" s="12" t="str">
        <f aca="false">IF($B265="","",T(IFERROR(INDEX(Sätze!$C$2:$C$121,MATCH($B265,Sätze!$B$2:$B$121,0)),"")))</f>
        <v/>
      </c>
      <c r="D265" s="22"/>
      <c r="E265" s="20"/>
      <c r="F265" s="30" t="str">
        <f aca="false">IF(OR($B265="",$D265="",$E265=""),"",IF($E265="kg",$D265,ROUND($D265*IFERROR(INDEX(Sätze!$G$2:$G$121,MATCH($B265,Sätze!$B$2:$B$121,0)),0),2)))</f>
        <v/>
      </c>
      <c r="G265" s="20"/>
      <c r="H265" s="20"/>
      <c r="I265" s="30" t="str">
        <f aca="false">IF(OR($C265="",$H265=""),"",IFERROR(INDEX(Preise!$D$2:$D$201,MATCH($C265&amp;"|"&amp;$H265,Preise!$E$2:$E$201,0)),""))</f>
        <v/>
      </c>
      <c r="J265" s="30" t="str">
        <f aca="false">IF(OR($D265="",N($I265)=0),"",ROUND($D265*$I265,2))</f>
        <v/>
      </c>
      <c r="K265" s="21"/>
      <c r="L265" s="30" t="str">
        <f aca="false">IF($K265="","",ROUND($K265/60*Stundensatz!$C$5,2))</f>
        <v/>
      </c>
      <c r="M265" s="20"/>
      <c r="N265" s="20"/>
    </row>
    <row r="266" customFormat="false" ht="15" hidden="false" customHeight="false" outlineLevel="0" collapsed="false">
      <c r="A266" s="24"/>
      <c r="B266" s="20"/>
      <c r="C266" s="12" t="str">
        <f aca="false">IF($B266="","",T(IFERROR(INDEX(Sätze!$C$2:$C$121,MATCH($B266,Sätze!$B$2:$B$121,0)),"")))</f>
        <v/>
      </c>
      <c r="D266" s="22"/>
      <c r="E266" s="20"/>
      <c r="F266" s="30" t="str">
        <f aca="false">IF(OR($B266="",$D266="",$E266=""),"",IF($E266="kg",$D266,ROUND($D266*IFERROR(INDEX(Sätze!$G$2:$G$121,MATCH($B266,Sätze!$B$2:$B$121,0)),0),2)))</f>
        <v/>
      </c>
      <c r="G266" s="20"/>
      <c r="H266" s="20"/>
      <c r="I266" s="30" t="str">
        <f aca="false">IF(OR($C266="",$H266=""),"",IFERROR(INDEX(Preise!$D$2:$D$201,MATCH($C266&amp;"|"&amp;$H266,Preise!$E$2:$E$201,0)),""))</f>
        <v/>
      </c>
      <c r="J266" s="30" t="str">
        <f aca="false">IF(OR($D266="",N($I266)=0),"",ROUND($D266*$I266,2))</f>
        <v/>
      </c>
      <c r="K266" s="21"/>
      <c r="L266" s="30" t="str">
        <f aca="false">IF($K266="","",ROUND($K266/60*Stundensatz!$C$5,2))</f>
        <v/>
      </c>
      <c r="M266" s="20"/>
      <c r="N266" s="20"/>
    </row>
    <row r="267" customFormat="false" ht="15" hidden="false" customHeight="false" outlineLevel="0" collapsed="false">
      <c r="A267" s="24"/>
      <c r="B267" s="20"/>
      <c r="C267" s="12" t="str">
        <f aca="false">IF($B267="","",T(IFERROR(INDEX(Sätze!$C$2:$C$121,MATCH($B267,Sätze!$B$2:$B$121,0)),"")))</f>
        <v/>
      </c>
      <c r="D267" s="22"/>
      <c r="E267" s="20"/>
      <c r="F267" s="30" t="str">
        <f aca="false">IF(OR($B267="",$D267="",$E267=""),"",IF($E267="kg",$D267,ROUND($D267*IFERROR(INDEX(Sätze!$G$2:$G$121,MATCH($B267,Sätze!$B$2:$B$121,0)),0),2)))</f>
        <v/>
      </c>
      <c r="G267" s="20"/>
      <c r="H267" s="20"/>
      <c r="I267" s="30" t="str">
        <f aca="false">IF(OR($C267="",$H267=""),"",IFERROR(INDEX(Preise!$D$2:$D$201,MATCH($C267&amp;"|"&amp;$H267,Preise!$E$2:$E$201,0)),""))</f>
        <v/>
      </c>
      <c r="J267" s="30" t="str">
        <f aca="false">IF(OR($D267="",N($I267)=0),"",ROUND($D267*$I267,2))</f>
        <v/>
      </c>
      <c r="K267" s="21"/>
      <c r="L267" s="30" t="str">
        <f aca="false">IF($K267="","",ROUND($K267/60*Stundensatz!$C$5,2))</f>
        <v/>
      </c>
      <c r="M267" s="20"/>
      <c r="N267" s="20"/>
    </row>
    <row r="268" customFormat="false" ht="15" hidden="false" customHeight="false" outlineLevel="0" collapsed="false">
      <c r="A268" s="24"/>
      <c r="B268" s="20"/>
      <c r="C268" s="12" t="str">
        <f aca="false">IF($B268="","",T(IFERROR(INDEX(Sätze!$C$2:$C$121,MATCH($B268,Sätze!$B$2:$B$121,0)),"")))</f>
        <v/>
      </c>
      <c r="D268" s="22"/>
      <c r="E268" s="20"/>
      <c r="F268" s="30" t="str">
        <f aca="false">IF(OR($B268="",$D268="",$E268=""),"",IF($E268="kg",$D268,ROUND($D268*IFERROR(INDEX(Sätze!$G$2:$G$121,MATCH($B268,Sätze!$B$2:$B$121,0)),0),2)))</f>
        <v/>
      </c>
      <c r="G268" s="20"/>
      <c r="H268" s="20"/>
      <c r="I268" s="30" t="str">
        <f aca="false">IF(OR($C268="",$H268=""),"",IFERROR(INDEX(Preise!$D$2:$D$201,MATCH($C268&amp;"|"&amp;$H268,Preise!$E$2:$E$201,0)),""))</f>
        <v/>
      </c>
      <c r="J268" s="30" t="str">
        <f aca="false">IF(OR($D268="",N($I268)=0),"",ROUND($D268*$I268,2))</f>
        <v/>
      </c>
      <c r="K268" s="21"/>
      <c r="L268" s="30" t="str">
        <f aca="false">IF($K268="","",ROUND($K268/60*Stundensatz!$C$5,2))</f>
        <v/>
      </c>
      <c r="M268" s="20"/>
      <c r="N268" s="20"/>
    </row>
    <row r="269" customFormat="false" ht="15" hidden="false" customHeight="false" outlineLevel="0" collapsed="false">
      <c r="A269" s="24"/>
      <c r="B269" s="20"/>
      <c r="C269" s="12" t="str">
        <f aca="false">IF($B269="","",T(IFERROR(INDEX(Sätze!$C$2:$C$121,MATCH($B269,Sätze!$B$2:$B$121,0)),"")))</f>
        <v/>
      </c>
      <c r="D269" s="22"/>
      <c r="E269" s="20"/>
      <c r="F269" s="30" t="str">
        <f aca="false">IF(OR($B269="",$D269="",$E269=""),"",IF($E269="kg",$D269,ROUND($D269*IFERROR(INDEX(Sätze!$G$2:$G$121,MATCH($B269,Sätze!$B$2:$B$121,0)),0),2)))</f>
        <v/>
      </c>
      <c r="G269" s="20"/>
      <c r="H269" s="20"/>
      <c r="I269" s="30" t="str">
        <f aca="false">IF(OR($C269="",$H269=""),"",IFERROR(INDEX(Preise!$D$2:$D$201,MATCH($C269&amp;"|"&amp;$H269,Preise!$E$2:$E$201,0)),""))</f>
        <v/>
      </c>
      <c r="J269" s="30" t="str">
        <f aca="false">IF(OR($D269="",N($I269)=0),"",ROUND($D269*$I269,2))</f>
        <v/>
      </c>
      <c r="K269" s="21"/>
      <c r="L269" s="30" t="str">
        <f aca="false">IF($K269="","",ROUND($K269/60*Stundensatz!$C$5,2))</f>
        <v/>
      </c>
      <c r="M269" s="20"/>
      <c r="N269" s="20"/>
    </row>
    <row r="270" customFormat="false" ht="15" hidden="false" customHeight="false" outlineLevel="0" collapsed="false">
      <c r="A270" s="24"/>
      <c r="B270" s="20"/>
      <c r="C270" s="12" t="str">
        <f aca="false">IF($B270="","",T(IFERROR(INDEX(Sätze!$C$2:$C$121,MATCH($B270,Sätze!$B$2:$B$121,0)),"")))</f>
        <v/>
      </c>
      <c r="D270" s="22"/>
      <c r="E270" s="20"/>
      <c r="F270" s="30" t="str">
        <f aca="false">IF(OR($B270="",$D270="",$E270=""),"",IF($E270="kg",$D270,ROUND($D270*IFERROR(INDEX(Sätze!$G$2:$G$121,MATCH($B270,Sätze!$B$2:$B$121,0)),0),2)))</f>
        <v/>
      </c>
      <c r="G270" s="20"/>
      <c r="H270" s="20"/>
      <c r="I270" s="30" t="str">
        <f aca="false">IF(OR($C270="",$H270=""),"",IFERROR(INDEX(Preise!$D$2:$D$201,MATCH($C270&amp;"|"&amp;$H270,Preise!$E$2:$E$201,0)),""))</f>
        <v/>
      </c>
      <c r="J270" s="30" t="str">
        <f aca="false">IF(OR($D270="",N($I270)=0),"",ROUND($D270*$I270,2))</f>
        <v/>
      </c>
      <c r="K270" s="21"/>
      <c r="L270" s="30" t="str">
        <f aca="false">IF($K270="","",ROUND($K270/60*Stundensatz!$C$5,2))</f>
        <v/>
      </c>
      <c r="M270" s="20"/>
      <c r="N270" s="20"/>
    </row>
    <row r="271" customFormat="false" ht="15" hidden="false" customHeight="false" outlineLevel="0" collapsed="false">
      <c r="A271" s="24"/>
      <c r="B271" s="20"/>
      <c r="C271" s="12" t="str">
        <f aca="false">IF($B271="","",T(IFERROR(INDEX(Sätze!$C$2:$C$121,MATCH($B271,Sätze!$B$2:$B$121,0)),"")))</f>
        <v/>
      </c>
      <c r="D271" s="22"/>
      <c r="E271" s="20"/>
      <c r="F271" s="30" t="str">
        <f aca="false">IF(OR($B271="",$D271="",$E271=""),"",IF($E271="kg",$D271,ROUND($D271*IFERROR(INDEX(Sätze!$G$2:$G$121,MATCH($B271,Sätze!$B$2:$B$121,0)),0),2)))</f>
        <v/>
      </c>
      <c r="G271" s="20"/>
      <c r="H271" s="20"/>
      <c r="I271" s="30" t="str">
        <f aca="false">IF(OR($C271="",$H271=""),"",IFERROR(INDEX(Preise!$D$2:$D$201,MATCH($C271&amp;"|"&amp;$H271,Preise!$E$2:$E$201,0)),""))</f>
        <v/>
      </c>
      <c r="J271" s="30" t="str">
        <f aca="false">IF(OR($D271="",N($I271)=0),"",ROUND($D271*$I271,2))</f>
        <v/>
      </c>
      <c r="K271" s="21"/>
      <c r="L271" s="30" t="str">
        <f aca="false">IF($K271="","",ROUND($K271/60*Stundensatz!$C$5,2))</f>
        <v/>
      </c>
      <c r="M271" s="20"/>
      <c r="N271" s="20"/>
    </row>
    <row r="272" customFormat="false" ht="15" hidden="false" customHeight="false" outlineLevel="0" collapsed="false">
      <c r="A272" s="24"/>
      <c r="B272" s="20"/>
      <c r="C272" s="12" t="str">
        <f aca="false">IF($B272="","",T(IFERROR(INDEX(Sätze!$C$2:$C$121,MATCH($B272,Sätze!$B$2:$B$121,0)),"")))</f>
        <v/>
      </c>
      <c r="D272" s="22"/>
      <c r="E272" s="20"/>
      <c r="F272" s="30" t="str">
        <f aca="false">IF(OR($B272="",$D272="",$E272=""),"",IF($E272="kg",$D272,ROUND($D272*IFERROR(INDEX(Sätze!$G$2:$G$121,MATCH($B272,Sätze!$B$2:$B$121,0)),0),2)))</f>
        <v/>
      </c>
      <c r="G272" s="20"/>
      <c r="H272" s="20"/>
      <c r="I272" s="30" t="str">
        <f aca="false">IF(OR($C272="",$H272=""),"",IFERROR(INDEX(Preise!$D$2:$D$201,MATCH($C272&amp;"|"&amp;$H272,Preise!$E$2:$E$201,0)),""))</f>
        <v/>
      </c>
      <c r="J272" s="30" t="str">
        <f aca="false">IF(OR($D272="",N($I272)=0),"",ROUND($D272*$I272,2))</f>
        <v/>
      </c>
      <c r="K272" s="21"/>
      <c r="L272" s="30" t="str">
        <f aca="false">IF($K272="","",ROUND($K272/60*Stundensatz!$C$5,2))</f>
        <v/>
      </c>
      <c r="M272" s="20"/>
      <c r="N272" s="20"/>
    </row>
    <row r="273" customFormat="false" ht="15" hidden="false" customHeight="false" outlineLevel="0" collapsed="false">
      <c r="A273" s="24"/>
      <c r="B273" s="20"/>
      <c r="C273" s="12" t="str">
        <f aca="false">IF($B273="","",T(IFERROR(INDEX(Sätze!$C$2:$C$121,MATCH($B273,Sätze!$B$2:$B$121,0)),"")))</f>
        <v/>
      </c>
      <c r="D273" s="22"/>
      <c r="E273" s="20"/>
      <c r="F273" s="30" t="str">
        <f aca="false">IF(OR($B273="",$D273="",$E273=""),"",IF($E273="kg",$D273,ROUND($D273*IFERROR(INDEX(Sätze!$G$2:$G$121,MATCH($B273,Sätze!$B$2:$B$121,0)),0),2)))</f>
        <v/>
      </c>
      <c r="G273" s="20"/>
      <c r="H273" s="20"/>
      <c r="I273" s="30" t="str">
        <f aca="false">IF(OR($C273="",$H273=""),"",IFERROR(INDEX(Preise!$D$2:$D$201,MATCH($C273&amp;"|"&amp;$H273,Preise!$E$2:$E$201,0)),""))</f>
        <v/>
      </c>
      <c r="J273" s="30" t="str">
        <f aca="false">IF(OR($D273="",N($I273)=0),"",ROUND($D273*$I273,2))</f>
        <v/>
      </c>
      <c r="K273" s="21"/>
      <c r="L273" s="30" t="str">
        <f aca="false">IF($K273="","",ROUND($K273/60*Stundensatz!$C$5,2))</f>
        <v/>
      </c>
      <c r="M273" s="20"/>
      <c r="N273" s="20"/>
    </row>
    <row r="274" customFormat="false" ht="15" hidden="false" customHeight="false" outlineLevel="0" collapsed="false">
      <c r="A274" s="24"/>
      <c r="B274" s="20"/>
      <c r="C274" s="12" t="str">
        <f aca="false">IF($B274="","",T(IFERROR(INDEX(Sätze!$C$2:$C$121,MATCH($B274,Sätze!$B$2:$B$121,0)),"")))</f>
        <v/>
      </c>
      <c r="D274" s="22"/>
      <c r="E274" s="20"/>
      <c r="F274" s="30" t="str">
        <f aca="false">IF(OR($B274="",$D274="",$E274=""),"",IF($E274="kg",$D274,ROUND($D274*IFERROR(INDEX(Sätze!$G$2:$G$121,MATCH($B274,Sätze!$B$2:$B$121,0)),0),2)))</f>
        <v/>
      </c>
      <c r="G274" s="20"/>
      <c r="H274" s="20"/>
      <c r="I274" s="30" t="str">
        <f aca="false">IF(OR($C274="",$H274=""),"",IFERROR(INDEX(Preise!$D$2:$D$201,MATCH($C274&amp;"|"&amp;$H274,Preise!$E$2:$E$201,0)),""))</f>
        <v/>
      </c>
      <c r="J274" s="30" t="str">
        <f aca="false">IF(OR($D274="",N($I274)=0),"",ROUND($D274*$I274,2))</f>
        <v/>
      </c>
      <c r="K274" s="21"/>
      <c r="L274" s="30" t="str">
        <f aca="false">IF($K274="","",ROUND($K274/60*Stundensatz!$C$5,2))</f>
        <v/>
      </c>
      <c r="M274" s="20"/>
      <c r="N274" s="20"/>
    </row>
    <row r="275" customFormat="false" ht="15" hidden="false" customHeight="false" outlineLevel="0" collapsed="false">
      <c r="A275" s="24"/>
      <c r="B275" s="20"/>
      <c r="C275" s="12" t="str">
        <f aca="false">IF($B275="","",T(IFERROR(INDEX(Sätze!$C$2:$C$121,MATCH($B275,Sätze!$B$2:$B$121,0)),"")))</f>
        <v/>
      </c>
      <c r="D275" s="22"/>
      <c r="E275" s="20"/>
      <c r="F275" s="30" t="str">
        <f aca="false">IF(OR($B275="",$D275="",$E275=""),"",IF($E275="kg",$D275,ROUND($D275*IFERROR(INDEX(Sätze!$G$2:$G$121,MATCH($B275,Sätze!$B$2:$B$121,0)),0),2)))</f>
        <v/>
      </c>
      <c r="G275" s="20"/>
      <c r="H275" s="20"/>
      <c r="I275" s="30" t="str">
        <f aca="false">IF(OR($C275="",$H275=""),"",IFERROR(INDEX(Preise!$D$2:$D$201,MATCH($C275&amp;"|"&amp;$H275,Preise!$E$2:$E$201,0)),""))</f>
        <v/>
      </c>
      <c r="J275" s="30" t="str">
        <f aca="false">IF(OR($D275="",N($I275)=0),"",ROUND($D275*$I275,2))</f>
        <v/>
      </c>
      <c r="K275" s="21"/>
      <c r="L275" s="30" t="str">
        <f aca="false">IF($K275="","",ROUND($K275/60*Stundensatz!$C$5,2))</f>
        <v/>
      </c>
      <c r="M275" s="20"/>
      <c r="N275" s="20"/>
    </row>
    <row r="276" customFormat="false" ht="15" hidden="false" customHeight="false" outlineLevel="0" collapsed="false">
      <c r="A276" s="24"/>
      <c r="B276" s="20"/>
      <c r="C276" s="12" t="str">
        <f aca="false">IF($B276="","",T(IFERROR(INDEX(Sätze!$C$2:$C$121,MATCH($B276,Sätze!$B$2:$B$121,0)),"")))</f>
        <v/>
      </c>
      <c r="D276" s="22"/>
      <c r="E276" s="20"/>
      <c r="F276" s="30" t="str">
        <f aca="false">IF(OR($B276="",$D276="",$E276=""),"",IF($E276="kg",$D276,ROUND($D276*IFERROR(INDEX(Sätze!$G$2:$G$121,MATCH($B276,Sätze!$B$2:$B$121,0)),0),2)))</f>
        <v/>
      </c>
      <c r="G276" s="20"/>
      <c r="H276" s="20"/>
      <c r="I276" s="30" t="str">
        <f aca="false">IF(OR($C276="",$H276=""),"",IFERROR(INDEX(Preise!$D$2:$D$201,MATCH($C276&amp;"|"&amp;$H276,Preise!$E$2:$E$201,0)),""))</f>
        <v/>
      </c>
      <c r="J276" s="30" t="str">
        <f aca="false">IF(OR($D276="",N($I276)=0),"",ROUND($D276*$I276,2))</f>
        <v/>
      </c>
      <c r="K276" s="21"/>
      <c r="L276" s="30" t="str">
        <f aca="false">IF($K276="","",ROUND($K276/60*Stundensatz!$C$5,2))</f>
        <v/>
      </c>
      <c r="M276" s="20"/>
      <c r="N276" s="20"/>
    </row>
    <row r="277" customFormat="false" ht="15" hidden="false" customHeight="false" outlineLevel="0" collapsed="false">
      <c r="A277" s="24"/>
      <c r="B277" s="20"/>
      <c r="C277" s="12" t="str">
        <f aca="false">IF($B277="","",T(IFERROR(INDEX(Sätze!$C$2:$C$121,MATCH($B277,Sätze!$B$2:$B$121,0)),"")))</f>
        <v/>
      </c>
      <c r="D277" s="22"/>
      <c r="E277" s="20"/>
      <c r="F277" s="30" t="str">
        <f aca="false">IF(OR($B277="",$D277="",$E277=""),"",IF($E277="kg",$D277,ROUND($D277*IFERROR(INDEX(Sätze!$G$2:$G$121,MATCH($B277,Sätze!$B$2:$B$121,0)),0),2)))</f>
        <v/>
      </c>
      <c r="G277" s="20"/>
      <c r="H277" s="20"/>
      <c r="I277" s="30" t="str">
        <f aca="false">IF(OR($C277="",$H277=""),"",IFERROR(INDEX(Preise!$D$2:$D$201,MATCH($C277&amp;"|"&amp;$H277,Preise!$E$2:$E$201,0)),""))</f>
        <v/>
      </c>
      <c r="J277" s="30" t="str">
        <f aca="false">IF(OR($D277="",N($I277)=0),"",ROUND($D277*$I277,2))</f>
        <v/>
      </c>
      <c r="K277" s="21"/>
      <c r="L277" s="30" t="str">
        <f aca="false">IF($K277="","",ROUND($K277/60*Stundensatz!$C$5,2))</f>
        <v/>
      </c>
      <c r="M277" s="20"/>
      <c r="N277" s="20"/>
    </row>
    <row r="278" customFormat="false" ht="15" hidden="false" customHeight="false" outlineLevel="0" collapsed="false">
      <c r="A278" s="24"/>
      <c r="B278" s="20"/>
      <c r="C278" s="12" t="str">
        <f aca="false">IF($B278="","",T(IFERROR(INDEX(Sätze!$C$2:$C$121,MATCH($B278,Sätze!$B$2:$B$121,0)),"")))</f>
        <v/>
      </c>
      <c r="D278" s="22"/>
      <c r="E278" s="20"/>
      <c r="F278" s="30" t="str">
        <f aca="false">IF(OR($B278="",$D278="",$E278=""),"",IF($E278="kg",$D278,ROUND($D278*IFERROR(INDEX(Sätze!$G$2:$G$121,MATCH($B278,Sätze!$B$2:$B$121,0)),0),2)))</f>
        <v/>
      </c>
      <c r="G278" s="20"/>
      <c r="H278" s="20"/>
      <c r="I278" s="30" t="str">
        <f aca="false">IF(OR($C278="",$H278=""),"",IFERROR(INDEX(Preise!$D$2:$D$201,MATCH($C278&amp;"|"&amp;$H278,Preise!$E$2:$E$201,0)),""))</f>
        <v/>
      </c>
      <c r="J278" s="30" t="str">
        <f aca="false">IF(OR($D278="",N($I278)=0),"",ROUND($D278*$I278,2))</f>
        <v/>
      </c>
      <c r="K278" s="21"/>
      <c r="L278" s="30" t="str">
        <f aca="false">IF($K278="","",ROUND($K278/60*Stundensatz!$C$5,2))</f>
        <v/>
      </c>
      <c r="M278" s="20"/>
      <c r="N278" s="20"/>
    </row>
    <row r="279" customFormat="false" ht="15" hidden="false" customHeight="false" outlineLevel="0" collapsed="false">
      <c r="A279" s="24"/>
      <c r="B279" s="20"/>
      <c r="C279" s="12" t="str">
        <f aca="false">IF($B279="","",T(IFERROR(INDEX(Sätze!$C$2:$C$121,MATCH($B279,Sätze!$B$2:$B$121,0)),"")))</f>
        <v/>
      </c>
      <c r="D279" s="22"/>
      <c r="E279" s="20"/>
      <c r="F279" s="30" t="str">
        <f aca="false">IF(OR($B279="",$D279="",$E279=""),"",IF($E279="kg",$D279,ROUND($D279*IFERROR(INDEX(Sätze!$G$2:$G$121,MATCH($B279,Sätze!$B$2:$B$121,0)),0),2)))</f>
        <v/>
      </c>
      <c r="G279" s="20"/>
      <c r="H279" s="20"/>
      <c r="I279" s="30" t="str">
        <f aca="false">IF(OR($C279="",$H279=""),"",IFERROR(INDEX(Preise!$D$2:$D$201,MATCH($C279&amp;"|"&amp;$H279,Preise!$E$2:$E$201,0)),""))</f>
        <v/>
      </c>
      <c r="J279" s="30" t="str">
        <f aca="false">IF(OR($D279="",N($I279)=0),"",ROUND($D279*$I279,2))</f>
        <v/>
      </c>
      <c r="K279" s="21"/>
      <c r="L279" s="30" t="str">
        <f aca="false">IF($K279="","",ROUND($K279/60*Stundensatz!$C$5,2))</f>
        <v/>
      </c>
      <c r="M279" s="20"/>
      <c r="N279" s="20"/>
    </row>
    <row r="280" customFormat="false" ht="15" hidden="false" customHeight="false" outlineLevel="0" collapsed="false">
      <c r="A280" s="24"/>
      <c r="B280" s="20"/>
      <c r="C280" s="12" t="str">
        <f aca="false">IF($B280="","",T(IFERROR(INDEX(Sätze!$C$2:$C$121,MATCH($B280,Sätze!$B$2:$B$121,0)),"")))</f>
        <v/>
      </c>
      <c r="D280" s="22"/>
      <c r="E280" s="20"/>
      <c r="F280" s="30" t="str">
        <f aca="false">IF(OR($B280="",$D280="",$E280=""),"",IF($E280="kg",$D280,ROUND($D280*IFERROR(INDEX(Sätze!$G$2:$G$121,MATCH($B280,Sätze!$B$2:$B$121,0)),0),2)))</f>
        <v/>
      </c>
      <c r="G280" s="20"/>
      <c r="H280" s="20"/>
      <c r="I280" s="30" t="str">
        <f aca="false">IF(OR($C280="",$H280=""),"",IFERROR(INDEX(Preise!$D$2:$D$201,MATCH($C280&amp;"|"&amp;$H280,Preise!$E$2:$E$201,0)),""))</f>
        <v/>
      </c>
      <c r="J280" s="30" t="str">
        <f aca="false">IF(OR($D280="",N($I280)=0),"",ROUND($D280*$I280,2))</f>
        <v/>
      </c>
      <c r="K280" s="21"/>
      <c r="L280" s="30" t="str">
        <f aca="false">IF($K280="","",ROUND($K280/60*Stundensatz!$C$5,2))</f>
        <v/>
      </c>
      <c r="M280" s="20"/>
      <c r="N280" s="20"/>
    </row>
    <row r="281" customFormat="false" ht="15" hidden="false" customHeight="false" outlineLevel="0" collapsed="false">
      <c r="A281" s="24"/>
      <c r="B281" s="20"/>
      <c r="C281" s="12" t="str">
        <f aca="false">IF($B281="","",T(IFERROR(INDEX(Sätze!$C$2:$C$121,MATCH($B281,Sätze!$B$2:$B$121,0)),"")))</f>
        <v/>
      </c>
      <c r="D281" s="22"/>
      <c r="E281" s="20"/>
      <c r="F281" s="30" t="str">
        <f aca="false">IF(OR($B281="",$D281="",$E281=""),"",IF($E281="kg",$D281,ROUND($D281*IFERROR(INDEX(Sätze!$G$2:$G$121,MATCH($B281,Sätze!$B$2:$B$121,0)),0),2)))</f>
        <v/>
      </c>
      <c r="G281" s="20"/>
      <c r="H281" s="20"/>
      <c r="I281" s="30" t="str">
        <f aca="false">IF(OR($C281="",$H281=""),"",IFERROR(INDEX(Preise!$D$2:$D$201,MATCH($C281&amp;"|"&amp;$H281,Preise!$E$2:$E$201,0)),""))</f>
        <v/>
      </c>
      <c r="J281" s="30" t="str">
        <f aca="false">IF(OR($D281="",N($I281)=0),"",ROUND($D281*$I281,2))</f>
        <v/>
      </c>
      <c r="K281" s="21"/>
      <c r="L281" s="30" t="str">
        <f aca="false">IF($K281="","",ROUND($K281/60*Stundensatz!$C$5,2))</f>
        <v/>
      </c>
      <c r="M281" s="20"/>
      <c r="N281" s="20"/>
    </row>
    <row r="282" customFormat="false" ht="15" hidden="false" customHeight="false" outlineLevel="0" collapsed="false">
      <c r="A282" s="24"/>
      <c r="B282" s="20"/>
      <c r="C282" s="12" t="str">
        <f aca="false">IF($B282="","",T(IFERROR(INDEX(Sätze!$C$2:$C$121,MATCH($B282,Sätze!$B$2:$B$121,0)),"")))</f>
        <v/>
      </c>
      <c r="D282" s="22"/>
      <c r="E282" s="20"/>
      <c r="F282" s="30" t="str">
        <f aca="false">IF(OR($B282="",$D282="",$E282=""),"",IF($E282="kg",$D282,ROUND($D282*IFERROR(INDEX(Sätze!$G$2:$G$121,MATCH($B282,Sätze!$B$2:$B$121,0)),0),2)))</f>
        <v/>
      </c>
      <c r="G282" s="20"/>
      <c r="H282" s="20"/>
      <c r="I282" s="30" t="str">
        <f aca="false">IF(OR($C282="",$H282=""),"",IFERROR(INDEX(Preise!$D$2:$D$201,MATCH($C282&amp;"|"&amp;$H282,Preise!$E$2:$E$201,0)),""))</f>
        <v/>
      </c>
      <c r="J282" s="30" t="str">
        <f aca="false">IF(OR($D282="",N($I282)=0),"",ROUND($D282*$I282,2))</f>
        <v/>
      </c>
      <c r="K282" s="21"/>
      <c r="L282" s="30" t="str">
        <f aca="false">IF($K282="","",ROUND($K282/60*Stundensatz!$C$5,2))</f>
        <v/>
      </c>
      <c r="M282" s="20"/>
      <c r="N282" s="20"/>
    </row>
    <row r="283" customFormat="false" ht="15" hidden="false" customHeight="false" outlineLevel="0" collapsed="false">
      <c r="A283" s="24"/>
      <c r="B283" s="20"/>
      <c r="C283" s="12" t="str">
        <f aca="false">IF($B283="","",T(IFERROR(INDEX(Sätze!$C$2:$C$121,MATCH($B283,Sätze!$B$2:$B$121,0)),"")))</f>
        <v/>
      </c>
      <c r="D283" s="22"/>
      <c r="E283" s="20"/>
      <c r="F283" s="30" t="str">
        <f aca="false">IF(OR($B283="",$D283="",$E283=""),"",IF($E283="kg",$D283,ROUND($D283*IFERROR(INDEX(Sätze!$G$2:$G$121,MATCH($B283,Sätze!$B$2:$B$121,0)),0),2)))</f>
        <v/>
      </c>
      <c r="G283" s="20"/>
      <c r="H283" s="20"/>
      <c r="I283" s="30" t="str">
        <f aca="false">IF(OR($C283="",$H283=""),"",IFERROR(INDEX(Preise!$D$2:$D$201,MATCH($C283&amp;"|"&amp;$H283,Preise!$E$2:$E$201,0)),""))</f>
        <v/>
      </c>
      <c r="J283" s="30" t="str">
        <f aca="false">IF(OR($D283="",N($I283)=0),"",ROUND($D283*$I283,2))</f>
        <v/>
      </c>
      <c r="K283" s="21"/>
      <c r="L283" s="30" t="str">
        <f aca="false">IF($K283="","",ROUND($K283/60*Stundensatz!$C$5,2))</f>
        <v/>
      </c>
      <c r="M283" s="20"/>
      <c r="N283" s="20"/>
    </row>
    <row r="284" customFormat="false" ht="15" hidden="false" customHeight="false" outlineLevel="0" collapsed="false">
      <c r="A284" s="24"/>
      <c r="B284" s="20"/>
      <c r="C284" s="12" t="str">
        <f aca="false">IF($B284="","",T(IFERROR(INDEX(Sätze!$C$2:$C$121,MATCH($B284,Sätze!$B$2:$B$121,0)),"")))</f>
        <v/>
      </c>
      <c r="D284" s="22"/>
      <c r="E284" s="20"/>
      <c r="F284" s="30" t="str">
        <f aca="false">IF(OR($B284="",$D284="",$E284=""),"",IF($E284="kg",$D284,ROUND($D284*IFERROR(INDEX(Sätze!$G$2:$G$121,MATCH($B284,Sätze!$B$2:$B$121,0)),0),2)))</f>
        <v/>
      </c>
      <c r="G284" s="20"/>
      <c r="H284" s="20"/>
      <c r="I284" s="30" t="str">
        <f aca="false">IF(OR($C284="",$H284=""),"",IFERROR(INDEX(Preise!$D$2:$D$201,MATCH($C284&amp;"|"&amp;$H284,Preise!$E$2:$E$201,0)),""))</f>
        <v/>
      </c>
      <c r="J284" s="30" t="str">
        <f aca="false">IF(OR($D284="",N($I284)=0),"",ROUND($D284*$I284,2))</f>
        <v/>
      </c>
      <c r="K284" s="21"/>
      <c r="L284" s="30" t="str">
        <f aca="false">IF($K284="","",ROUND($K284/60*Stundensatz!$C$5,2))</f>
        <v/>
      </c>
      <c r="M284" s="20"/>
      <c r="N284" s="20"/>
    </row>
    <row r="285" customFormat="false" ht="15" hidden="false" customHeight="false" outlineLevel="0" collapsed="false">
      <c r="A285" s="24"/>
      <c r="B285" s="20"/>
      <c r="C285" s="12" t="str">
        <f aca="false">IF($B285="","",T(IFERROR(INDEX(Sätze!$C$2:$C$121,MATCH($B285,Sätze!$B$2:$B$121,0)),"")))</f>
        <v/>
      </c>
      <c r="D285" s="22"/>
      <c r="E285" s="20"/>
      <c r="F285" s="30" t="str">
        <f aca="false">IF(OR($B285="",$D285="",$E285=""),"",IF($E285="kg",$D285,ROUND($D285*IFERROR(INDEX(Sätze!$G$2:$G$121,MATCH($B285,Sätze!$B$2:$B$121,0)),0),2)))</f>
        <v/>
      </c>
      <c r="G285" s="20"/>
      <c r="H285" s="20"/>
      <c r="I285" s="30" t="str">
        <f aca="false">IF(OR($C285="",$H285=""),"",IFERROR(INDEX(Preise!$D$2:$D$201,MATCH($C285&amp;"|"&amp;$H285,Preise!$E$2:$E$201,0)),""))</f>
        <v/>
      </c>
      <c r="J285" s="30" t="str">
        <f aca="false">IF(OR($D285="",N($I285)=0),"",ROUND($D285*$I285,2))</f>
        <v/>
      </c>
      <c r="K285" s="21"/>
      <c r="L285" s="30" t="str">
        <f aca="false">IF($K285="","",ROUND($K285/60*Stundensatz!$C$5,2))</f>
        <v/>
      </c>
      <c r="M285" s="20"/>
      <c r="N285" s="20"/>
    </row>
    <row r="286" customFormat="false" ht="15" hidden="false" customHeight="false" outlineLevel="0" collapsed="false">
      <c r="A286" s="24"/>
      <c r="B286" s="20"/>
      <c r="C286" s="12" t="str">
        <f aca="false">IF($B286="","",T(IFERROR(INDEX(Sätze!$C$2:$C$121,MATCH($B286,Sätze!$B$2:$B$121,0)),"")))</f>
        <v/>
      </c>
      <c r="D286" s="22"/>
      <c r="E286" s="20"/>
      <c r="F286" s="30" t="str">
        <f aca="false">IF(OR($B286="",$D286="",$E286=""),"",IF($E286="kg",$D286,ROUND($D286*IFERROR(INDEX(Sätze!$G$2:$G$121,MATCH($B286,Sätze!$B$2:$B$121,0)),0),2)))</f>
        <v/>
      </c>
      <c r="G286" s="20"/>
      <c r="H286" s="20"/>
      <c r="I286" s="30" t="str">
        <f aca="false">IF(OR($C286="",$H286=""),"",IFERROR(INDEX(Preise!$D$2:$D$201,MATCH($C286&amp;"|"&amp;$H286,Preise!$E$2:$E$201,0)),""))</f>
        <v/>
      </c>
      <c r="J286" s="30" t="str">
        <f aca="false">IF(OR($D286="",N($I286)=0),"",ROUND($D286*$I286,2))</f>
        <v/>
      </c>
      <c r="K286" s="21"/>
      <c r="L286" s="30" t="str">
        <f aca="false">IF($K286="","",ROUND($K286/60*Stundensatz!$C$5,2))</f>
        <v/>
      </c>
      <c r="M286" s="20"/>
      <c r="N286" s="20"/>
    </row>
    <row r="287" customFormat="false" ht="15" hidden="false" customHeight="false" outlineLevel="0" collapsed="false">
      <c r="A287" s="24"/>
      <c r="B287" s="20"/>
      <c r="C287" s="12" t="str">
        <f aca="false">IF($B287="","",T(IFERROR(INDEX(Sätze!$C$2:$C$121,MATCH($B287,Sätze!$B$2:$B$121,0)),"")))</f>
        <v/>
      </c>
      <c r="D287" s="22"/>
      <c r="E287" s="20"/>
      <c r="F287" s="30" t="str">
        <f aca="false">IF(OR($B287="",$D287="",$E287=""),"",IF($E287="kg",$D287,ROUND($D287*IFERROR(INDEX(Sätze!$G$2:$G$121,MATCH($B287,Sätze!$B$2:$B$121,0)),0),2)))</f>
        <v/>
      </c>
      <c r="G287" s="20"/>
      <c r="H287" s="20"/>
      <c r="I287" s="30" t="str">
        <f aca="false">IF(OR($C287="",$H287=""),"",IFERROR(INDEX(Preise!$D$2:$D$201,MATCH($C287&amp;"|"&amp;$H287,Preise!$E$2:$E$201,0)),""))</f>
        <v/>
      </c>
      <c r="J287" s="30" t="str">
        <f aca="false">IF(OR($D287="",N($I287)=0),"",ROUND($D287*$I287,2))</f>
        <v/>
      </c>
      <c r="K287" s="21"/>
      <c r="L287" s="30" t="str">
        <f aca="false">IF($K287="","",ROUND($K287/60*Stundensatz!$C$5,2))</f>
        <v/>
      </c>
      <c r="M287" s="20"/>
      <c r="N287" s="20"/>
    </row>
    <row r="288" customFormat="false" ht="15" hidden="false" customHeight="false" outlineLevel="0" collapsed="false">
      <c r="A288" s="24"/>
      <c r="B288" s="20"/>
      <c r="C288" s="12" t="str">
        <f aca="false">IF($B288="","",T(IFERROR(INDEX(Sätze!$C$2:$C$121,MATCH($B288,Sätze!$B$2:$B$121,0)),"")))</f>
        <v/>
      </c>
      <c r="D288" s="22"/>
      <c r="E288" s="20"/>
      <c r="F288" s="30" t="str">
        <f aca="false">IF(OR($B288="",$D288="",$E288=""),"",IF($E288="kg",$D288,ROUND($D288*IFERROR(INDEX(Sätze!$G$2:$G$121,MATCH($B288,Sätze!$B$2:$B$121,0)),0),2)))</f>
        <v/>
      </c>
      <c r="G288" s="20"/>
      <c r="H288" s="20"/>
      <c r="I288" s="30" t="str">
        <f aca="false">IF(OR($C288="",$H288=""),"",IFERROR(INDEX(Preise!$D$2:$D$201,MATCH($C288&amp;"|"&amp;$H288,Preise!$E$2:$E$201,0)),""))</f>
        <v/>
      </c>
      <c r="J288" s="30" t="str">
        <f aca="false">IF(OR($D288="",N($I288)=0),"",ROUND($D288*$I288,2))</f>
        <v/>
      </c>
      <c r="K288" s="21"/>
      <c r="L288" s="30" t="str">
        <f aca="false">IF($K288="","",ROUND($K288/60*Stundensatz!$C$5,2))</f>
        <v/>
      </c>
      <c r="M288" s="20"/>
      <c r="N288" s="20"/>
    </row>
    <row r="289" customFormat="false" ht="15" hidden="false" customHeight="false" outlineLevel="0" collapsed="false">
      <c r="A289" s="24"/>
      <c r="B289" s="20"/>
      <c r="C289" s="12" t="str">
        <f aca="false">IF($B289="","",T(IFERROR(INDEX(Sätze!$C$2:$C$121,MATCH($B289,Sätze!$B$2:$B$121,0)),"")))</f>
        <v/>
      </c>
      <c r="D289" s="22"/>
      <c r="E289" s="20"/>
      <c r="F289" s="30" t="str">
        <f aca="false">IF(OR($B289="",$D289="",$E289=""),"",IF($E289="kg",$D289,ROUND($D289*IFERROR(INDEX(Sätze!$G$2:$G$121,MATCH($B289,Sätze!$B$2:$B$121,0)),0),2)))</f>
        <v/>
      </c>
      <c r="G289" s="20"/>
      <c r="H289" s="20"/>
      <c r="I289" s="30" t="str">
        <f aca="false">IF(OR($C289="",$H289=""),"",IFERROR(INDEX(Preise!$D$2:$D$201,MATCH($C289&amp;"|"&amp;$H289,Preise!$E$2:$E$201,0)),""))</f>
        <v/>
      </c>
      <c r="J289" s="30" t="str">
        <f aca="false">IF(OR($D289="",N($I289)=0),"",ROUND($D289*$I289,2))</f>
        <v/>
      </c>
      <c r="K289" s="21"/>
      <c r="L289" s="30" t="str">
        <f aca="false">IF($K289="","",ROUND($K289/60*Stundensatz!$C$5,2))</f>
        <v/>
      </c>
      <c r="M289" s="20"/>
      <c r="N289" s="20"/>
    </row>
    <row r="290" customFormat="false" ht="15" hidden="false" customHeight="false" outlineLevel="0" collapsed="false">
      <c r="A290" s="24"/>
      <c r="B290" s="20"/>
      <c r="C290" s="12" t="str">
        <f aca="false">IF($B290="","",T(IFERROR(INDEX(Sätze!$C$2:$C$121,MATCH($B290,Sätze!$B$2:$B$121,0)),"")))</f>
        <v/>
      </c>
      <c r="D290" s="22"/>
      <c r="E290" s="20"/>
      <c r="F290" s="30" t="str">
        <f aca="false">IF(OR($B290="",$D290="",$E290=""),"",IF($E290="kg",$D290,ROUND($D290*IFERROR(INDEX(Sätze!$G$2:$G$121,MATCH($B290,Sätze!$B$2:$B$121,0)),0),2)))</f>
        <v/>
      </c>
      <c r="G290" s="20"/>
      <c r="H290" s="20"/>
      <c r="I290" s="30" t="str">
        <f aca="false">IF(OR($C290="",$H290=""),"",IFERROR(INDEX(Preise!$D$2:$D$201,MATCH($C290&amp;"|"&amp;$H290,Preise!$E$2:$E$201,0)),""))</f>
        <v/>
      </c>
      <c r="J290" s="30" t="str">
        <f aca="false">IF(OR($D290="",N($I290)=0),"",ROUND($D290*$I290,2))</f>
        <v/>
      </c>
      <c r="K290" s="21"/>
      <c r="L290" s="30" t="str">
        <f aca="false">IF($K290="","",ROUND($K290/60*Stundensatz!$C$5,2))</f>
        <v/>
      </c>
      <c r="M290" s="20"/>
      <c r="N290" s="20"/>
    </row>
    <row r="291" customFormat="false" ht="15" hidden="false" customHeight="false" outlineLevel="0" collapsed="false">
      <c r="A291" s="24"/>
      <c r="B291" s="20"/>
      <c r="C291" s="12" t="str">
        <f aca="false">IF($B291="","",T(IFERROR(INDEX(Sätze!$C$2:$C$121,MATCH($B291,Sätze!$B$2:$B$121,0)),"")))</f>
        <v/>
      </c>
      <c r="D291" s="22"/>
      <c r="E291" s="20"/>
      <c r="F291" s="30" t="str">
        <f aca="false">IF(OR($B291="",$D291="",$E291=""),"",IF($E291="kg",$D291,ROUND($D291*IFERROR(INDEX(Sätze!$G$2:$G$121,MATCH($B291,Sätze!$B$2:$B$121,0)),0),2)))</f>
        <v/>
      </c>
      <c r="G291" s="20"/>
      <c r="H291" s="20"/>
      <c r="I291" s="30" t="str">
        <f aca="false">IF(OR($C291="",$H291=""),"",IFERROR(INDEX(Preise!$D$2:$D$201,MATCH($C291&amp;"|"&amp;$H291,Preise!$E$2:$E$201,0)),""))</f>
        <v/>
      </c>
      <c r="J291" s="30" t="str">
        <f aca="false">IF(OR($D291="",N($I291)=0),"",ROUND($D291*$I291,2))</f>
        <v/>
      </c>
      <c r="K291" s="21"/>
      <c r="L291" s="30" t="str">
        <f aca="false">IF($K291="","",ROUND($K291/60*Stundensatz!$C$5,2))</f>
        <v/>
      </c>
      <c r="M291" s="20"/>
      <c r="N291" s="20"/>
    </row>
    <row r="292" customFormat="false" ht="15" hidden="false" customHeight="false" outlineLevel="0" collapsed="false">
      <c r="A292" s="24"/>
      <c r="B292" s="20"/>
      <c r="C292" s="12" t="str">
        <f aca="false">IF($B292="","",T(IFERROR(INDEX(Sätze!$C$2:$C$121,MATCH($B292,Sätze!$B$2:$B$121,0)),"")))</f>
        <v/>
      </c>
      <c r="D292" s="22"/>
      <c r="E292" s="20"/>
      <c r="F292" s="30" t="str">
        <f aca="false">IF(OR($B292="",$D292="",$E292=""),"",IF($E292="kg",$D292,ROUND($D292*IFERROR(INDEX(Sätze!$G$2:$G$121,MATCH($B292,Sätze!$B$2:$B$121,0)),0),2)))</f>
        <v/>
      </c>
      <c r="G292" s="20"/>
      <c r="H292" s="20"/>
      <c r="I292" s="30" t="str">
        <f aca="false">IF(OR($C292="",$H292=""),"",IFERROR(INDEX(Preise!$D$2:$D$201,MATCH($C292&amp;"|"&amp;$H292,Preise!$E$2:$E$201,0)),""))</f>
        <v/>
      </c>
      <c r="J292" s="30" t="str">
        <f aca="false">IF(OR($D292="",N($I292)=0),"",ROUND($D292*$I292,2))</f>
        <v/>
      </c>
      <c r="K292" s="21"/>
      <c r="L292" s="30" t="str">
        <f aca="false">IF($K292="","",ROUND($K292/60*Stundensatz!$C$5,2))</f>
        <v/>
      </c>
      <c r="M292" s="20"/>
      <c r="N292" s="20"/>
    </row>
    <row r="293" customFormat="false" ht="15" hidden="false" customHeight="false" outlineLevel="0" collapsed="false">
      <c r="A293" s="24"/>
      <c r="B293" s="20"/>
      <c r="C293" s="12" t="str">
        <f aca="false">IF($B293="","",T(IFERROR(INDEX(Sätze!$C$2:$C$121,MATCH($B293,Sätze!$B$2:$B$121,0)),"")))</f>
        <v/>
      </c>
      <c r="D293" s="22"/>
      <c r="E293" s="20"/>
      <c r="F293" s="30" t="str">
        <f aca="false">IF(OR($B293="",$D293="",$E293=""),"",IF($E293="kg",$D293,ROUND($D293*IFERROR(INDEX(Sätze!$G$2:$G$121,MATCH($B293,Sätze!$B$2:$B$121,0)),0),2)))</f>
        <v/>
      </c>
      <c r="G293" s="20"/>
      <c r="H293" s="20"/>
      <c r="I293" s="30" t="str">
        <f aca="false">IF(OR($C293="",$H293=""),"",IFERROR(INDEX(Preise!$D$2:$D$201,MATCH($C293&amp;"|"&amp;$H293,Preise!$E$2:$E$201,0)),""))</f>
        <v/>
      </c>
      <c r="J293" s="30" t="str">
        <f aca="false">IF(OR($D293="",N($I293)=0),"",ROUND($D293*$I293,2))</f>
        <v/>
      </c>
      <c r="K293" s="21"/>
      <c r="L293" s="30" t="str">
        <f aca="false">IF($K293="","",ROUND($K293/60*Stundensatz!$C$5,2))</f>
        <v/>
      </c>
      <c r="M293" s="20"/>
      <c r="N293" s="20"/>
    </row>
    <row r="294" customFormat="false" ht="15" hidden="false" customHeight="false" outlineLevel="0" collapsed="false">
      <c r="A294" s="24"/>
      <c r="B294" s="20"/>
      <c r="C294" s="12" t="str">
        <f aca="false">IF($B294="","",T(IFERROR(INDEX(Sätze!$C$2:$C$121,MATCH($B294,Sätze!$B$2:$B$121,0)),"")))</f>
        <v/>
      </c>
      <c r="D294" s="22"/>
      <c r="E294" s="20"/>
      <c r="F294" s="30" t="str">
        <f aca="false">IF(OR($B294="",$D294="",$E294=""),"",IF($E294="kg",$D294,ROUND($D294*IFERROR(INDEX(Sätze!$G$2:$G$121,MATCH($B294,Sätze!$B$2:$B$121,0)),0),2)))</f>
        <v/>
      </c>
      <c r="G294" s="20"/>
      <c r="H294" s="20"/>
      <c r="I294" s="30" t="str">
        <f aca="false">IF(OR($C294="",$H294=""),"",IFERROR(INDEX(Preise!$D$2:$D$201,MATCH($C294&amp;"|"&amp;$H294,Preise!$E$2:$E$201,0)),""))</f>
        <v/>
      </c>
      <c r="J294" s="30" t="str">
        <f aca="false">IF(OR($D294="",N($I294)=0),"",ROUND($D294*$I294,2))</f>
        <v/>
      </c>
      <c r="K294" s="21"/>
      <c r="L294" s="30" t="str">
        <f aca="false">IF($K294="","",ROUND($K294/60*Stundensatz!$C$5,2))</f>
        <v/>
      </c>
      <c r="M294" s="20"/>
      <c r="N294" s="20"/>
    </row>
    <row r="295" customFormat="false" ht="15" hidden="false" customHeight="false" outlineLevel="0" collapsed="false">
      <c r="A295" s="24"/>
      <c r="B295" s="20"/>
      <c r="C295" s="12" t="str">
        <f aca="false">IF($B295="","",T(IFERROR(INDEX(Sätze!$C$2:$C$121,MATCH($B295,Sätze!$B$2:$B$121,0)),"")))</f>
        <v/>
      </c>
      <c r="D295" s="22"/>
      <c r="E295" s="20"/>
      <c r="F295" s="30" t="str">
        <f aca="false">IF(OR($B295="",$D295="",$E295=""),"",IF($E295="kg",$D295,ROUND($D295*IFERROR(INDEX(Sätze!$G$2:$G$121,MATCH($B295,Sätze!$B$2:$B$121,0)),0),2)))</f>
        <v/>
      </c>
      <c r="G295" s="20"/>
      <c r="H295" s="20"/>
      <c r="I295" s="30" t="str">
        <f aca="false">IF(OR($C295="",$H295=""),"",IFERROR(INDEX(Preise!$D$2:$D$201,MATCH($C295&amp;"|"&amp;$H295,Preise!$E$2:$E$201,0)),""))</f>
        <v/>
      </c>
      <c r="J295" s="30" t="str">
        <f aca="false">IF(OR($D295="",N($I295)=0),"",ROUND($D295*$I295,2))</f>
        <v/>
      </c>
      <c r="K295" s="21"/>
      <c r="L295" s="30" t="str">
        <f aca="false">IF($K295="","",ROUND($K295/60*Stundensatz!$C$5,2))</f>
        <v/>
      </c>
      <c r="M295" s="20"/>
      <c r="N295" s="20"/>
    </row>
    <row r="296" customFormat="false" ht="15" hidden="false" customHeight="false" outlineLevel="0" collapsed="false">
      <c r="A296" s="24"/>
      <c r="B296" s="20"/>
      <c r="C296" s="12" t="str">
        <f aca="false">IF($B296="","",T(IFERROR(INDEX(Sätze!$C$2:$C$121,MATCH($B296,Sätze!$B$2:$B$121,0)),"")))</f>
        <v/>
      </c>
      <c r="D296" s="22"/>
      <c r="E296" s="20"/>
      <c r="F296" s="30" t="str">
        <f aca="false">IF(OR($B296="",$D296="",$E296=""),"",IF($E296="kg",$D296,ROUND($D296*IFERROR(INDEX(Sätze!$G$2:$G$121,MATCH($B296,Sätze!$B$2:$B$121,0)),0),2)))</f>
        <v/>
      </c>
      <c r="G296" s="20"/>
      <c r="H296" s="20"/>
      <c r="I296" s="30" t="str">
        <f aca="false">IF(OR($C296="",$H296=""),"",IFERROR(INDEX(Preise!$D$2:$D$201,MATCH($C296&amp;"|"&amp;$H296,Preise!$E$2:$E$201,0)),""))</f>
        <v/>
      </c>
      <c r="J296" s="30" t="str">
        <f aca="false">IF(OR($D296="",N($I296)=0),"",ROUND($D296*$I296,2))</f>
        <v/>
      </c>
      <c r="K296" s="21"/>
      <c r="L296" s="30" t="str">
        <f aca="false">IF($K296="","",ROUND($K296/60*Stundensatz!$C$5,2))</f>
        <v/>
      </c>
      <c r="M296" s="20"/>
      <c r="N296" s="20"/>
    </row>
    <row r="297" customFormat="false" ht="15" hidden="false" customHeight="false" outlineLevel="0" collapsed="false">
      <c r="A297" s="24"/>
      <c r="B297" s="20"/>
      <c r="C297" s="12" t="str">
        <f aca="false">IF($B297="","",T(IFERROR(INDEX(Sätze!$C$2:$C$121,MATCH($B297,Sätze!$B$2:$B$121,0)),"")))</f>
        <v/>
      </c>
      <c r="D297" s="22"/>
      <c r="E297" s="20"/>
      <c r="F297" s="30" t="str">
        <f aca="false">IF(OR($B297="",$D297="",$E297=""),"",IF($E297="kg",$D297,ROUND($D297*IFERROR(INDEX(Sätze!$G$2:$G$121,MATCH($B297,Sätze!$B$2:$B$121,0)),0),2)))</f>
        <v/>
      </c>
      <c r="G297" s="20"/>
      <c r="H297" s="20"/>
      <c r="I297" s="30" t="str">
        <f aca="false">IF(OR($C297="",$H297=""),"",IFERROR(INDEX(Preise!$D$2:$D$201,MATCH($C297&amp;"|"&amp;$H297,Preise!$E$2:$E$201,0)),""))</f>
        <v/>
      </c>
      <c r="J297" s="30" t="str">
        <f aca="false">IF(OR($D297="",N($I297)=0),"",ROUND($D297*$I297,2))</f>
        <v/>
      </c>
      <c r="K297" s="21"/>
      <c r="L297" s="30" t="str">
        <f aca="false">IF($K297="","",ROUND($K297/60*Stundensatz!$C$5,2))</f>
        <v/>
      </c>
      <c r="M297" s="20"/>
      <c r="N297" s="20"/>
    </row>
    <row r="298" customFormat="false" ht="15" hidden="false" customHeight="false" outlineLevel="0" collapsed="false">
      <c r="A298" s="24"/>
      <c r="B298" s="20"/>
      <c r="C298" s="12" t="str">
        <f aca="false">IF($B298="","",T(IFERROR(INDEX(Sätze!$C$2:$C$121,MATCH($B298,Sätze!$B$2:$B$121,0)),"")))</f>
        <v/>
      </c>
      <c r="D298" s="22"/>
      <c r="E298" s="20"/>
      <c r="F298" s="30" t="str">
        <f aca="false">IF(OR($B298="",$D298="",$E298=""),"",IF($E298="kg",$D298,ROUND($D298*IFERROR(INDEX(Sätze!$G$2:$G$121,MATCH($B298,Sätze!$B$2:$B$121,0)),0),2)))</f>
        <v/>
      </c>
      <c r="G298" s="20"/>
      <c r="H298" s="20"/>
      <c r="I298" s="30" t="str">
        <f aca="false">IF(OR($C298="",$H298=""),"",IFERROR(INDEX(Preise!$D$2:$D$201,MATCH($C298&amp;"|"&amp;$H298,Preise!$E$2:$E$201,0)),""))</f>
        <v/>
      </c>
      <c r="J298" s="30" t="str">
        <f aca="false">IF(OR($D298="",N($I298)=0),"",ROUND($D298*$I298,2))</f>
        <v/>
      </c>
      <c r="K298" s="21"/>
      <c r="L298" s="30" t="str">
        <f aca="false">IF($K298="","",ROUND($K298/60*Stundensatz!$C$5,2))</f>
        <v/>
      </c>
      <c r="M298" s="20"/>
      <c r="N298" s="20"/>
    </row>
    <row r="299" customFormat="false" ht="15" hidden="false" customHeight="false" outlineLevel="0" collapsed="false">
      <c r="A299" s="24"/>
      <c r="B299" s="20"/>
      <c r="C299" s="12" t="str">
        <f aca="false">IF($B299="","",T(IFERROR(INDEX(Sätze!$C$2:$C$121,MATCH($B299,Sätze!$B$2:$B$121,0)),"")))</f>
        <v/>
      </c>
      <c r="D299" s="22"/>
      <c r="E299" s="20"/>
      <c r="F299" s="30" t="str">
        <f aca="false">IF(OR($B299="",$D299="",$E299=""),"",IF($E299="kg",$D299,ROUND($D299*IFERROR(INDEX(Sätze!$G$2:$G$121,MATCH($B299,Sätze!$B$2:$B$121,0)),0),2)))</f>
        <v/>
      </c>
      <c r="G299" s="20"/>
      <c r="H299" s="20"/>
      <c r="I299" s="30" t="str">
        <f aca="false">IF(OR($C299="",$H299=""),"",IFERROR(INDEX(Preise!$D$2:$D$201,MATCH($C299&amp;"|"&amp;$H299,Preise!$E$2:$E$201,0)),""))</f>
        <v/>
      </c>
      <c r="J299" s="30" t="str">
        <f aca="false">IF(OR($D299="",N($I299)=0),"",ROUND($D299*$I299,2))</f>
        <v/>
      </c>
      <c r="K299" s="21"/>
      <c r="L299" s="30" t="str">
        <f aca="false">IF($K299="","",ROUND($K299/60*Stundensatz!$C$5,2))</f>
        <v/>
      </c>
      <c r="M299" s="20"/>
      <c r="N299" s="20"/>
    </row>
    <row r="300" customFormat="false" ht="15" hidden="false" customHeight="false" outlineLevel="0" collapsed="false">
      <c r="A300" s="24"/>
      <c r="B300" s="20"/>
      <c r="C300" s="12" t="str">
        <f aca="false">IF($B300="","",T(IFERROR(INDEX(Sätze!$C$2:$C$121,MATCH($B300,Sätze!$B$2:$B$121,0)),"")))</f>
        <v/>
      </c>
      <c r="D300" s="22"/>
      <c r="E300" s="20"/>
      <c r="F300" s="30" t="str">
        <f aca="false">IF(OR($B300="",$D300="",$E300=""),"",IF($E300="kg",$D300,ROUND($D300*IFERROR(INDEX(Sätze!$G$2:$G$121,MATCH($B300,Sätze!$B$2:$B$121,0)),0),2)))</f>
        <v/>
      </c>
      <c r="G300" s="20"/>
      <c r="H300" s="20"/>
      <c r="I300" s="30" t="str">
        <f aca="false">IF(OR($C300="",$H300=""),"",IFERROR(INDEX(Preise!$D$2:$D$201,MATCH($C300&amp;"|"&amp;$H300,Preise!$E$2:$E$201,0)),""))</f>
        <v/>
      </c>
      <c r="J300" s="30" t="str">
        <f aca="false">IF(OR($D300="",N($I300)=0),"",ROUND($D300*$I300,2))</f>
        <v/>
      </c>
      <c r="K300" s="21"/>
      <c r="L300" s="30" t="str">
        <f aca="false">IF($K300="","",ROUND($K300/60*Stundensatz!$C$5,2))</f>
        <v/>
      </c>
      <c r="M300" s="20"/>
      <c r="N300" s="20"/>
    </row>
    <row r="301" customFormat="false" ht="15" hidden="false" customHeight="false" outlineLevel="0" collapsed="false">
      <c r="A301" s="24"/>
      <c r="B301" s="20"/>
      <c r="C301" s="12" t="str">
        <f aca="false">IF($B301="","",T(IFERROR(INDEX(Sätze!$C$2:$C$121,MATCH($B301,Sätze!$B$2:$B$121,0)),"")))</f>
        <v/>
      </c>
      <c r="D301" s="22"/>
      <c r="E301" s="20"/>
      <c r="F301" s="30" t="str">
        <f aca="false">IF(OR($B301="",$D301="",$E301=""),"",IF($E301="kg",$D301,ROUND($D301*IFERROR(INDEX(Sätze!$G$2:$G$121,MATCH($B301,Sätze!$B$2:$B$121,0)),0),2)))</f>
        <v/>
      </c>
      <c r="G301" s="20"/>
      <c r="H301" s="20"/>
      <c r="I301" s="30" t="str">
        <f aca="false">IF(OR($C301="",$H301=""),"",IFERROR(INDEX(Preise!$D$2:$D$201,MATCH($C301&amp;"|"&amp;$H301,Preise!$E$2:$E$201,0)),""))</f>
        <v/>
      </c>
      <c r="J301" s="30" t="str">
        <f aca="false">IF(OR($D301="",N($I301)=0),"",ROUND($D301*$I301,2))</f>
        <v/>
      </c>
      <c r="K301" s="21"/>
      <c r="L301" s="30" t="str">
        <f aca="false">IF($K301="","",ROUND($K301/60*Stundensatz!$C$5,2))</f>
        <v/>
      </c>
      <c r="M301" s="20"/>
      <c r="N301" s="20"/>
    </row>
    <row r="302" customFormat="false" ht="15" hidden="false" customHeight="false" outlineLevel="0" collapsed="false">
      <c r="A302" s="24"/>
      <c r="B302" s="20"/>
      <c r="C302" s="12" t="str">
        <f aca="false">IF($B302="","",T(IFERROR(INDEX(Sätze!$C$2:$C$121,MATCH($B302,Sätze!$B$2:$B$121,0)),"")))</f>
        <v/>
      </c>
      <c r="D302" s="22"/>
      <c r="E302" s="20"/>
      <c r="F302" s="30" t="str">
        <f aca="false">IF(OR($B302="",$D302="",$E302=""),"",IF($E302="kg",$D302,ROUND($D302*IFERROR(INDEX(Sätze!$G$2:$G$121,MATCH($B302,Sätze!$B$2:$B$121,0)),0),2)))</f>
        <v/>
      </c>
      <c r="G302" s="20"/>
      <c r="H302" s="20"/>
      <c r="I302" s="30" t="str">
        <f aca="false">IF(OR($C302="",$H302=""),"",IFERROR(INDEX(Preise!$D$2:$D$201,MATCH($C302&amp;"|"&amp;$H302,Preise!$E$2:$E$201,0)),""))</f>
        <v/>
      </c>
      <c r="J302" s="30" t="str">
        <f aca="false">IF(OR($D302="",N($I302)=0),"",ROUND($D302*$I302,2))</f>
        <v/>
      </c>
      <c r="K302" s="21"/>
      <c r="L302" s="30" t="str">
        <f aca="false">IF($K302="","",ROUND($K302/60*Stundensatz!$C$5,2))</f>
        <v/>
      </c>
      <c r="M302" s="20"/>
      <c r="N302" s="20"/>
    </row>
    <row r="303" customFormat="false" ht="15" hidden="false" customHeight="false" outlineLevel="0" collapsed="false">
      <c r="A303" s="24"/>
      <c r="B303" s="20"/>
      <c r="C303" s="12" t="str">
        <f aca="false">IF($B303="","",T(IFERROR(INDEX(Sätze!$C$2:$C$121,MATCH($B303,Sätze!$B$2:$B$121,0)),"")))</f>
        <v/>
      </c>
      <c r="D303" s="22"/>
      <c r="E303" s="20"/>
      <c r="F303" s="30" t="str">
        <f aca="false">IF(OR($B303="",$D303="",$E303=""),"",IF($E303="kg",$D303,ROUND($D303*IFERROR(INDEX(Sätze!$G$2:$G$121,MATCH($B303,Sätze!$B$2:$B$121,0)),0),2)))</f>
        <v/>
      </c>
      <c r="G303" s="20"/>
      <c r="H303" s="20"/>
      <c r="I303" s="30" t="str">
        <f aca="false">IF(OR($C303="",$H303=""),"",IFERROR(INDEX(Preise!$D$2:$D$201,MATCH($C303&amp;"|"&amp;$H303,Preise!$E$2:$E$201,0)),""))</f>
        <v/>
      </c>
      <c r="J303" s="30" t="str">
        <f aca="false">IF(OR($D303="",N($I303)=0),"",ROUND($D303*$I303,2))</f>
        <v/>
      </c>
      <c r="K303" s="21"/>
      <c r="L303" s="30" t="str">
        <f aca="false">IF($K303="","",ROUND($K303/60*Stundensatz!$C$5,2))</f>
        <v/>
      </c>
      <c r="M303" s="20"/>
      <c r="N303" s="20"/>
    </row>
    <row r="304" customFormat="false" ht="15" hidden="false" customHeight="false" outlineLevel="0" collapsed="false">
      <c r="A304" s="24"/>
      <c r="B304" s="20"/>
      <c r="C304" s="12" t="str">
        <f aca="false">IF($B304="","",T(IFERROR(INDEX(Sätze!$C$2:$C$121,MATCH($B304,Sätze!$B$2:$B$121,0)),"")))</f>
        <v/>
      </c>
      <c r="D304" s="22"/>
      <c r="E304" s="20"/>
      <c r="F304" s="30" t="str">
        <f aca="false">IF(OR($B304="",$D304="",$E304=""),"",IF($E304="kg",$D304,ROUND($D304*IFERROR(INDEX(Sätze!$G$2:$G$121,MATCH($B304,Sätze!$B$2:$B$121,0)),0),2)))</f>
        <v/>
      </c>
      <c r="G304" s="20"/>
      <c r="H304" s="20"/>
      <c r="I304" s="30" t="str">
        <f aca="false">IF(OR($C304="",$H304=""),"",IFERROR(INDEX(Preise!$D$2:$D$201,MATCH($C304&amp;"|"&amp;$H304,Preise!$E$2:$E$201,0)),""))</f>
        <v/>
      </c>
      <c r="J304" s="30" t="str">
        <f aca="false">IF(OR($D304="",N($I304)=0),"",ROUND($D304*$I304,2))</f>
        <v/>
      </c>
      <c r="K304" s="21"/>
      <c r="L304" s="30" t="str">
        <f aca="false">IF($K304="","",ROUND($K304/60*Stundensatz!$C$5,2))</f>
        <v/>
      </c>
      <c r="M304" s="20"/>
      <c r="N304" s="20"/>
    </row>
    <row r="305" customFormat="false" ht="15" hidden="false" customHeight="false" outlineLevel="0" collapsed="false">
      <c r="A305" s="24"/>
      <c r="B305" s="20"/>
      <c r="C305" s="12" t="str">
        <f aca="false">IF($B305="","",T(IFERROR(INDEX(Sätze!$C$2:$C$121,MATCH($B305,Sätze!$B$2:$B$121,0)),"")))</f>
        <v/>
      </c>
      <c r="D305" s="22"/>
      <c r="E305" s="20"/>
      <c r="F305" s="30" t="str">
        <f aca="false">IF(OR($B305="",$D305="",$E305=""),"",IF($E305="kg",$D305,ROUND($D305*IFERROR(INDEX(Sätze!$G$2:$G$121,MATCH($B305,Sätze!$B$2:$B$121,0)),0),2)))</f>
        <v/>
      </c>
      <c r="G305" s="20"/>
      <c r="H305" s="20"/>
      <c r="I305" s="30" t="str">
        <f aca="false">IF(OR($C305="",$H305=""),"",IFERROR(INDEX(Preise!$D$2:$D$201,MATCH($C305&amp;"|"&amp;$H305,Preise!$E$2:$E$201,0)),""))</f>
        <v/>
      </c>
      <c r="J305" s="30" t="str">
        <f aca="false">IF(OR($D305="",N($I305)=0),"",ROUND($D305*$I305,2))</f>
        <v/>
      </c>
      <c r="K305" s="21"/>
      <c r="L305" s="30" t="str">
        <f aca="false">IF($K305="","",ROUND($K305/60*Stundensatz!$C$5,2))</f>
        <v/>
      </c>
      <c r="M305" s="20"/>
      <c r="N305" s="20"/>
    </row>
    <row r="306" customFormat="false" ht="15" hidden="false" customHeight="false" outlineLevel="0" collapsed="false">
      <c r="A306" s="24"/>
      <c r="B306" s="20"/>
      <c r="C306" s="12" t="str">
        <f aca="false">IF($B306="","",T(IFERROR(INDEX(Sätze!$C$2:$C$121,MATCH($B306,Sätze!$B$2:$B$121,0)),"")))</f>
        <v/>
      </c>
      <c r="D306" s="22"/>
      <c r="E306" s="20"/>
      <c r="F306" s="30" t="str">
        <f aca="false">IF(OR($B306="",$D306="",$E306=""),"",IF($E306="kg",$D306,ROUND($D306*IFERROR(INDEX(Sätze!$G$2:$G$121,MATCH($B306,Sätze!$B$2:$B$121,0)),0),2)))</f>
        <v/>
      </c>
      <c r="G306" s="20"/>
      <c r="H306" s="20"/>
      <c r="I306" s="30" t="str">
        <f aca="false">IF(OR($C306="",$H306=""),"",IFERROR(INDEX(Preise!$D$2:$D$201,MATCH($C306&amp;"|"&amp;$H306,Preise!$E$2:$E$201,0)),""))</f>
        <v/>
      </c>
      <c r="J306" s="30" t="str">
        <f aca="false">IF(OR($D306="",N($I306)=0),"",ROUND($D306*$I306,2))</f>
        <v/>
      </c>
      <c r="K306" s="21"/>
      <c r="L306" s="30" t="str">
        <f aca="false">IF($K306="","",ROUND($K306/60*Stundensatz!$C$5,2))</f>
        <v/>
      </c>
      <c r="M306" s="20"/>
      <c r="N306" s="20"/>
    </row>
    <row r="307" customFormat="false" ht="15" hidden="false" customHeight="false" outlineLevel="0" collapsed="false">
      <c r="A307" s="24"/>
      <c r="B307" s="20"/>
      <c r="C307" s="12" t="str">
        <f aca="false">IF($B307="","",T(IFERROR(INDEX(Sätze!$C$2:$C$121,MATCH($B307,Sätze!$B$2:$B$121,0)),"")))</f>
        <v/>
      </c>
      <c r="D307" s="22"/>
      <c r="E307" s="20"/>
      <c r="F307" s="30" t="str">
        <f aca="false">IF(OR($B307="",$D307="",$E307=""),"",IF($E307="kg",$D307,ROUND($D307*IFERROR(INDEX(Sätze!$G$2:$G$121,MATCH($B307,Sätze!$B$2:$B$121,0)),0),2)))</f>
        <v/>
      </c>
      <c r="G307" s="20"/>
      <c r="H307" s="20"/>
      <c r="I307" s="30" t="str">
        <f aca="false">IF(OR($C307="",$H307=""),"",IFERROR(INDEX(Preise!$D$2:$D$201,MATCH($C307&amp;"|"&amp;$H307,Preise!$E$2:$E$201,0)),""))</f>
        <v/>
      </c>
      <c r="J307" s="30" t="str">
        <f aca="false">IF(OR($D307="",N($I307)=0),"",ROUND($D307*$I307,2))</f>
        <v/>
      </c>
      <c r="K307" s="21"/>
      <c r="L307" s="30" t="str">
        <f aca="false">IF($K307="","",ROUND($K307/60*Stundensatz!$C$5,2))</f>
        <v/>
      </c>
      <c r="M307" s="20"/>
      <c r="N307" s="20"/>
    </row>
    <row r="308" customFormat="false" ht="15" hidden="false" customHeight="false" outlineLevel="0" collapsed="false">
      <c r="A308" s="24"/>
      <c r="B308" s="20"/>
      <c r="C308" s="12" t="str">
        <f aca="false">IF($B308="","",T(IFERROR(INDEX(Sätze!$C$2:$C$121,MATCH($B308,Sätze!$B$2:$B$121,0)),"")))</f>
        <v/>
      </c>
      <c r="D308" s="22"/>
      <c r="E308" s="20"/>
      <c r="F308" s="30" t="str">
        <f aca="false">IF(OR($B308="",$D308="",$E308=""),"",IF($E308="kg",$D308,ROUND($D308*IFERROR(INDEX(Sätze!$G$2:$G$121,MATCH($B308,Sätze!$B$2:$B$121,0)),0),2)))</f>
        <v/>
      </c>
      <c r="G308" s="20"/>
      <c r="H308" s="20"/>
      <c r="I308" s="30" t="str">
        <f aca="false">IF(OR($C308="",$H308=""),"",IFERROR(INDEX(Preise!$D$2:$D$201,MATCH($C308&amp;"|"&amp;$H308,Preise!$E$2:$E$201,0)),""))</f>
        <v/>
      </c>
      <c r="J308" s="30" t="str">
        <f aca="false">IF(OR($D308="",N($I308)=0),"",ROUND($D308*$I308,2))</f>
        <v/>
      </c>
      <c r="K308" s="21"/>
      <c r="L308" s="30" t="str">
        <f aca="false">IF($K308="","",ROUND($K308/60*Stundensatz!$C$5,2))</f>
        <v/>
      </c>
      <c r="M308" s="20"/>
      <c r="N308" s="20"/>
    </row>
    <row r="309" customFormat="false" ht="15" hidden="false" customHeight="false" outlineLevel="0" collapsed="false">
      <c r="A309" s="24"/>
      <c r="B309" s="20"/>
      <c r="C309" s="12" t="str">
        <f aca="false">IF($B309="","",T(IFERROR(INDEX(Sätze!$C$2:$C$121,MATCH($B309,Sätze!$B$2:$B$121,0)),"")))</f>
        <v/>
      </c>
      <c r="D309" s="22"/>
      <c r="E309" s="20"/>
      <c r="F309" s="30" t="str">
        <f aca="false">IF(OR($B309="",$D309="",$E309=""),"",IF($E309="kg",$D309,ROUND($D309*IFERROR(INDEX(Sätze!$G$2:$G$121,MATCH($B309,Sätze!$B$2:$B$121,0)),0),2)))</f>
        <v/>
      </c>
      <c r="G309" s="20"/>
      <c r="H309" s="20"/>
      <c r="I309" s="30" t="str">
        <f aca="false">IF(OR($C309="",$H309=""),"",IFERROR(INDEX(Preise!$D$2:$D$201,MATCH($C309&amp;"|"&amp;$H309,Preise!$E$2:$E$201,0)),""))</f>
        <v/>
      </c>
      <c r="J309" s="30" t="str">
        <f aca="false">IF(OR($D309="",N($I309)=0),"",ROUND($D309*$I309,2))</f>
        <v/>
      </c>
      <c r="K309" s="21"/>
      <c r="L309" s="30" t="str">
        <f aca="false">IF($K309="","",ROUND($K309/60*Stundensatz!$C$5,2))</f>
        <v/>
      </c>
      <c r="M309" s="20"/>
      <c r="N309" s="20"/>
    </row>
    <row r="310" customFormat="false" ht="15" hidden="false" customHeight="false" outlineLevel="0" collapsed="false">
      <c r="A310" s="24"/>
      <c r="B310" s="20"/>
      <c r="C310" s="12" t="str">
        <f aca="false">IF($B310="","",T(IFERROR(INDEX(Sätze!$C$2:$C$121,MATCH($B310,Sätze!$B$2:$B$121,0)),"")))</f>
        <v/>
      </c>
      <c r="D310" s="22"/>
      <c r="E310" s="20"/>
      <c r="F310" s="30" t="str">
        <f aca="false">IF(OR($B310="",$D310="",$E310=""),"",IF($E310="kg",$D310,ROUND($D310*IFERROR(INDEX(Sätze!$G$2:$G$121,MATCH($B310,Sätze!$B$2:$B$121,0)),0),2)))</f>
        <v/>
      </c>
      <c r="G310" s="20"/>
      <c r="H310" s="20"/>
      <c r="I310" s="30" t="str">
        <f aca="false">IF(OR($C310="",$H310=""),"",IFERROR(INDEX(Preise!$D$2:$D$201,MATCH($C310&amp;"|"&amp;$H310,Preise!$E$2:$E$201,0)),""))</f>
        <v/>
      </c>
      <c r="J310" s="30" t="str">
        <f aca="false">IF(OR($D310="",N($I310)=0),"",ROUND($D310*$I310,2))</f>
        <v/>
      </c>
      <c r="K310" s="21"/>
      <c r="L310" s="30" t="str">
        <f aca="false">IF($K310="","",ROUND($K310/60*Stundensatz!$C$5,2))</f>
        <v/>
      </c>
      <c r="M310" s="20"/>
      <c r="N310" s="20"/>
    </row>
    <row r="311" customFormat="false" ht="15" hidden="false" customHeight="false" outlineLevel="0" collapsed="false">
      <c r="A311" s="24"/>
      <c r="B311" s="20"/>
      <c r="C311" s="12" t="str">
        <f aca="false">IF($B311="","",T(IFERROR(INDEX(Sätze!$C$2:$C$121,MATCH($B311,Sätze!$B$2:$B$121,0)),"")))</f>
        <v/>
      </c>
      <c r="D311" s="22"/>
      <c r="E311" s="20"/>
      <c r="F311" s="30" t="str">
        <f aca="false">IF(OR($B311="",$D311="",$E311=""),"",IF($E311="kg",$D311,ROUND($D311*IFERROR(INDEX(Sätze!$G$2:$G$121,MATCH($B311,Sätze!$B$2:$B$121,0)),0),2)))</f>
        <v/>
      </c>
      <c r="G311" s="20"/>
      <c r="H311" s="20"/>
      <c r="I311" s="30" t="str">
        <f aca="false">IF(OR($C311="",$H311=""),"",IFERROR(INDEX(Preise!$D$2:$D$201,MATCH($C311&amp;"|"&amp;$H311,Preise!$E$2:$E$201,0)),""))</f>
        <v/>
      </c>
      <c r="J311" s="30" t="str">
        <f aca="false">IF(OR($D311="",N($I311)=0),"",ROUND($D311*$I311,2))</f>
        <v/>
      </c>
      <c r="K311" s="21"/>
      <c r="L311" s="30" t="str">
        <f aca="false">IF($K311="","",ROUND($K311/60*Stundensatz!$C$5,2))</f>
        <v/>
      </c>
      <c r="M311" s="20"/>
      <c r="N311" s="20"/>
    </row>
    <row r="312" customFormat="false" ht="15" hidden="false" customHeight="false" outlineLevel="0" collapsed="false">
      <c r="A312" s="24"/>
      <c r="B312" s="20"/>
      <c r="C312" s="12" t="str">
        <f aca="false">IF($B312="","",T(IFERROR(INDEX(Sätze!$C$2:$C$121,MATCH($B312,Sätze!$B$2:$B$121,0)),"")))</f>
        <v/>
      </c>
      <c r="D312" s="22"/>
      <c r="E312" s="20"/>
      <c r="F312" s="30" t="str">
        <f aca="false">IF(OR($B312="",$D312="",$E312=""),"",IF($E312="kg",$D312,ROUND($D312*IFERROR(INDEX(Sätze!$G$2:$G$121,MATCH($B312,Sätze!$B$2:$B$121,0)),0),2)))</f>
        <v/>
      </c>
      <c r="G312" s="20"/>
      <c r="H312" s="20"/>
      <c r="I312" s="30" t="str">
        <f aca="false">IF(OR($C312="",$H312=""),"",IFERROR(INDEX(Preise!$D$2:$D$201,MATCH($C312&amp;"|"&amp;$H312,Preise!$E$2:$E$201,0)),""))</f>
        <v/>
      </c>
      <c r="J312" s="30" t="str">
        <f aca="false">IF(OR($D312="",N($I312)=0),"",ROUND($D312*$I312,2))</f>
        <v/>
      </c>
      <c r="K312" s="21"/>
      <c r="L312" s="30" t="str">
        <f aca="false">IF($K312="","",ROUND($K312/60*Stundensatz!$C$5,2))</f>
        <v/>
      </c>
      <c r="M312" s="20"/>
      <c r="N312" s="20"/>
    </row>
    <row r="313" customFormat="false" ht="15" hidden="false" customHeight="false" outlineLevel="0" collapsed="false">
      <c r="A313" s="24"/>
      <c r="B313" s="20"/>
      <c r="C313" s="12" t="str">
        <f aca="false">IF($B313="","",T(IFERROR(INDEX(Sätze!$C$2:$C$121,MATCH($B313,Sätze!$B$2:$B$121,0)),"")))</f>
        <v/>
      </c>
      <c r="D313" s="22"/>
      <c r="E313" s="20"/>
      <c r="F313" s="30" t="str">
        <f aca="false">IF(OR($B313="",$D313="",$E313=""),"",IF($E313="kg",$D313,ROUND($D313*IFERROR(INDEX(Sätze!$G$2:$G$121,MATCH($B313,Sätze!$B$2:$B$121,0)),0),2)))</f>
        <v/>
      </c>
      <c r="G313" s="20"/>
      <c r="H313" s="20"/>
      <c r="I313" s="30" t="str">
        <f aca="false">IF(OR($C313="",$H313=""),"",IFERROR(INDEX(Preise!$D$2:$D$201,MATCH($C313&amp;"|"&amp;$H313,Preise!$E$2:$E$201,0)),""))</f>
        <v/>
      </c>
      <c r="J313" s="30" t="str">
        <f aca="false">IF(OR($D313="",N($I313)=0),"",ROUND($D313*$I313,2))</f>
        <v/>
      </c>
      <c r="K313" s="21"/>
      <c r="L313" s="30" t="str">
        <f aca="false">IF($K313="","",ROUND($K313/60*Stundensatz!$C$5,2))</f>
        <v/>
      </c>
      <c r="M313" s="20"/>
      <c r="N313" s="20"/>
    </row>
    <row r="314" customFormat="false" ht="15" hidden="false" customHeight="false" outlineLevel="0" collapsed="false">
      <c r="A314" s="24"/>
      <c r="B314" s="20"/>
      <c r="C314" s="12" t="str">
        <f aca="false">IF($B314="","",T(IFERROR(INDEX(Sätze!$C$2:$C$121,MATCH($B314,Sätze!$B$2:$B$121,0)),"")))</f>
        <v/>
      </c>
      <c r="D314" s="22"/>
      <c r="E314" s="20"/>
      <c r="F314" s="30" t="str">
        <f aca="false">IF(OR($B314="",$D314="",$E314=""),"",IF($E314="kg",$D314,ROUND($D314*IFERROR(INDEX(Sätze!$G$2:$G$121,MATCH($B314,Sätze!$B$2:$B$121,0)),0),2)))</f>
        <v/>
      </c>
      <c r="G314" s="20"/>
      <c r="H314" s="20"/>
      <c r="I314" s="30" t="str">
        <f aca="false">IF(OR($C314="",$H314=""),"",IFERROR(INDEX(Preise!$D$2:$D$201,MATCH($C314&amp;"|"&amp;$H314,Preise!$E$2:$E$201,0)),""))</f>
        <v/>
      </c>
      <c r="J314" s="30" t="str">
        <f aca="false">IF(OR($D314="",N($I314)=0),"",ROUND($D314*$I314,2))</f>
        <v/>
      </c>
      <c r="K314" s="21"/>
      <c r="L314" s="30" t="str">
        <f aca="false">IF($K314="","",ROUND($K314/60*Stundensatz!$C$5,2))</f>
        <v/>
      </c>
      <c r="M314" s="20"/>
      <c r="N314" s="20"/>
    </row>
    <row r="315" customFormat="false" ht="15" hidden="false" customHeight="false" outlineLevel="0" collapsed="false">
      <c r="A315" s="24"/>
      <c r="B315" s="20"/>
      <c r="C315" s="12" t="str">
        <f aca="false">IF($B315="","",T(IFERROR(INDEX(Sätze!$C$2:$C$121,MATCH($B315,Sätze!$B$2:$B$121,0)),"")))</f>
        <v/>
      </c>
      <c r="D315" s="22"/>
      <c r="E315" s="20"/>
      <c r="F315" s="30" t="str">
        <f aca="false">IF(OR($B315="",$D315="",$E315=""),"",IF($E315="kg",$D315,ROUND($D315*IFERROR(INDEX(Sätze!$G$2:$G$121,MATCH($B315,Sätze!$B$2:$B$121,0)),0),2)))</f>
        <v/>
      </c>
      <c r="G315" s="20"/>
      <c r="H315" s="20"/>
      <c r="I315" s="30" t="str">
        <f aca="false">IF(OR($C315="",$H315=""),"",IFERROR(INDEX(Preise!$D$2:$D$201,MATCH($C315&amp;"|"&amp;$H315,Preise!$E$2:$E$201,0)),""))</f>
        <v/>
      </c>
      <c r="J315" s="30" t="str">
        <f aca="false">IF(OR($D315="",N($I315)=0),"",ROUND($D315*$I315,2))</f>
        <v/>
      </c>
      <c r="K315" s="21"/>
      <c r="L315" s="30" t="str">
        <f aca="false">IF($K315="","",ROUND($K315/60*Stundensatz!$C$5,2))</f>
        <v/>
      </c>
      <c r="M315" s="20"/>
      <c r="N315" s="20"/>
    </row>
    <row r="316" customFormat="false" ht="15" hidden="false" customHeight="false" outlineLevel="0" collapsed="false">
      <c r="A316" s="24"/>
      <c r="B316" s="20"/>
      <c r="C316" s="12" t="str">
        <f aca="false">IF($B316="","",T(IFERROR(INDEX(Sätze!$C$2:$C$121,MATCH($B316,Sätze!$B$2:$B$121,0)),"")))</f>
        <v/>
      </c>
      <c r="D316" s="22"/>
      <c r="E316" s="20"/>
      <c r="F316" s="30" t="str">
        <f aca="false">IF(OR($B316="",$D316="",$E316=""),"",IF($E316="kg",$D316,ROUND($D316*IFERROR(INDEX(Sätze!$G$2:$G$121,MATCH($B316,Sätze!$B$2:$B$121,0)),0),2)))</f>
        <v/>
      </c>
      <c r="G316" s="20"/>
      <c r="H316" s="20"/>
      <c r="I316" s="30" t="str">
        <f aca="false">IF(OR($C316="",$H316=""),"",IFERROR(INDEX(Preise!$D$2:$D$201,MATCH($C316&amp;"|"&amp;$H316,Preise!$E$2:$E$201,0)),""))</f>
        <v/>
      </c>
      <c r="J316" s="30" t="str">
        <f aca="false">IF(OR($D316="",N($I316)=0),"",ROUND($D316*$I316,2))</f>
        <v/>
      </c>
      <c r="K316" s="21"/>
      <c r="L316" s="30" t="str">
        <f aca="false">IF($K316="","",ROUND($K316/60*Stundensatz!$C$5,2))</f>
        <v/>
      </c>
      <c r="M316" s="20"/>
      <c r="N316" s="20"/>
    </row>
    <row r="317" customFormat="false" ht="15" hidden="false" customHeight="false" outlineLevel="0" collapsed="false">
      <c r="A317" s="24"/>
      <c r="B317" s="20"/>
      <c r="C317" s="12" t="str">
        <f aca="false">IF($B317="","",T(IFERROR(INDEX(Sätze!$C$2:$C$121,MATCH($B317,Sätze!$B$2:$B$121,0)),"")))</f>
        <v/>
      </c>
      <c r="D317" s="22"/>
      <c r="E317" s="20"/>
      <c r="F317" s="30" t="str">
        <f aca="false">IF(OR($B317="",$D317="",$E317=""),"",IF($E317="kg",$D317,ROUND($D317*IFERROR(INDEX(Sätze!$G$2:$G$121,MATCH($B317,Sätze!$B$2:$B$121,0)),0),2)))</f>
        <v/>
      </c>
      <c r="G317" s="20"/>
      <c r="H317" s="20"/>
      <c r="I317" s="30" t="str">
        <f aca="false">IF(OR($C317="",$H317=""),"",IFERROR(INDEX(Preise!$D$2:$D$201,MATCH($C317&amp;"|"&amp;$H317,Preise!$E$2:$E$201,0)),""))</f>
        <v/>
      </c>
      <c r="J317" s="30" t="str">
        <f aca="false">IF(OR($D317="",N($I317)=0),"",ROUND($D317*$I317,2))</f>
        <v/>
      </c>
      <c r="K317" s="21"/>
      <c r="L317" s="30" t="str">
        <f aca="false">IF($K317="","",ROUND($K317/60*Stundensatz!$C$5,2))</f>
        <v/>
      </c>
      <c r="M317" s="20"/>
      <c r="N317" s="20"/>
    </row>
    <row r="318" customFormat="false" ht="15" hidden="false" customHeight="false" outlineLevel="0" collapsed="false">
      <c r="A318" s="24"/>
      <c r="B318" s="20"/>
      <c r="C318" s="12" t="str">
        <f aca="false">IF($B318="","",T(IFERROR(INDEX(Sätze!$C$2:$C$121,MATCH($B318,Sätze!$B$2:$B$121,0)),"")))</f>
        <v/>
      </c>
      <c r="D318" s="22"/>
      <c r="E318" s="20"/>
      <c r="F318" s="30" t="str">
        <f aca="false">IF(OR($B318="",$D318="",$E318=""),"",IF($E318="kg",$D318,ROUND($D318*IFERROR(INDEX(Sätze!$G$2:$G$121,MATCH($B318,Sätze!$B$2:$B$121,0)),0),2)))</f>
        <v/>
      </c>
      <c r="G318" s="20"/>
      <c r="H318" s="20"/>
      <c r="I318" s="30" t="str">
        <f aca="false">IF(OR($C318="",$H318=""),"",IFERROR(INDEX(Preise!$D$2:$D$201,MATCH($C318&amp;"|"&amp;$H318,Preise!$E$2:$E$201,0)),""))</f>
        <v/>
      </c>
      <c r="J318" s="30" t="str">
        <f aca="false">IF(OR($D318="",N($I318)=0),"",ROUND($D318*$I318,2))</f>
        <v/>
      </c>
      <c r="K318" s="21"/>
      <c r="L318" s="30" t="str">
        <f aca="false">IF($K318="","",ROUND($K318/60*Stundensatz!$C$5,2))</f>
        <v/>
      </c>
      <c r="M318" s="20"/>
      <c r="N318" s="20"/>
    </row>
    <row r="319" customFormat="false" ht="15" hidden="false" customHeight="false" outlineLevel="0" collapsed="false">
      <c r="A319" s="24"/>
      <c r="B319" s="20"/>
      <c r="C319" s="12" t="str">
        <f aca="false">IF($B319="","",T(IFERROR(INDEX(Sätze!$C$2:$C$121,MATCH($B319,Sätze!$B$2:$B$121,0)),"")))</f>
        <v/>
      </c>
      <c r="D319" s="22"/>
      <c r="E319" s="20"/>
      <c r="F319" s="30" t="str">
        <f aca="false">IF(OR($B319="",$D319="",$E319=""),"",IF($E319="kg",$D319,ROUND($D319*IFERROR(INDEX(Sätze!$G$2:$G$121,MATCH($B319,Sätze!$B$2:$B$121,0)),0),2)))</f>
        <v/>
      </c>
      <c r="G319" s="20"/>
      <c r="H319" s="20"/>
      <c r="I319" s="30" t="str">
        <f aca="false">IF(OR($C319="",$H319=""),"",IFERROR(INDEX(Preise!$D$2:$D$201,MATCH($C319&amp;"|"&amp;$H319,Preise!$E$2:$E$201,0)),""))</f>
        <v/>
      </c>
      <c r="J319" s="30" t="str">
        <f aca="false">IF(OR($D319="",N($I319)=0),"",ROUND($D319*$I319,2))</f>
        <v/>
      </c>
      <c r="K319" s="21"/>
      <c r="L319" s="30" t="str">
        <f aca="false">IF($K319="","",ROUND($K319/60*Stundensatz!$C$5,2))</f>
        <v/>
      </c>
      <c r="M319" s="20"/>
      <c r="N319" s="20"/>
    </row>
    <row r="320" customFormat="false" ht="15" hidden="false" customHeight="false" outlineLevel="0" collapsed="false">
      <c r="A320" s="24"/>
      <c r="B320" s="20"/>
      <c r="C320" s="12" t="str">
        <f aca="false">IF($B320="","",T(IFERROR(INDEX(Sätze!$C$2:$C$121,MATCH($B320,Sätze!$B$2:$B$121,0)),"")))</f>
        <v/>
      </c>
      <c r="D320" s="22"/>
      <c r="E320" s="20"/>
      <c r="F320" s="30" t="str">
        <f aca="false">IF(OR($B320="",$D320="",$E320=""),"",IF($E320="kg",$D320,ROUND($D320*IFERROR(INDEX(Sätze!$G$2:$G$121,MATCH($B320,Sätze!$B$2:$B$121,0)),0),2)))</f>
        <v/>
      </c>
      <c r="G320" s="20"/>
      <c r="H320" s="20"/>
      <c r="I320" s="30" t="str">
        <f aca="false">IF(OR($C320="",$H320=""),"",IFERROR(INDEX(Preise!$D$2:$D$201,MATCH($C320&amp;"|"&amp;$H320,Preise!$E$2:$E$201,0)),""))</f>
        <v/>
      </c>
      <c r="J320" s="30" t="str">
        <f aca="false">IF(OR($D320="",N($I320)=0),"",ROUND($D320*$I320,2))</f>
        <v/>
      </c>
      <c r="K320" s="21"/>
      <c r="L320" s="30" t="str">
        <f aca="false">IF($K320="","",ROUND($K320/60*Stundensatz!$C$5,2))</f>
        <v/>
      </c>
      <c r="M320" s="20"/>
      <c r="N320" s="20"/>
    </row>
    <row r="321" customFormat="false" ht="15" hidden="false" customHeight="false" outlineLevel="0" collapsed="false">
      <c r="A321" s="24"/>
      <c r="B321" s="20"/>
      <c r="C321" s="12" t="str">
        <f aca="false">IF($B321="","",T(IFERROR(INDEX(Sätze!$C$2:$C$121,MATCH($B321,Sätze!$B$2:$B$121,0)),"")))</f>
        <v/>
      </c>
      <c r="D321" s="22"/>
      <c r="E321" s="20"/>
      <c r="F321" s="30" t="str">
        <f aca="false">IF(OR($B321="",$D321="",$E321=""),"",IF($E321="kg",$D321,ROUND($D321*IFERROR(INDEX(Sätze!$G$2:$G$121,MATCH($B321,Sätze!$B$2:$B$121,0)),0),2)))</f>
        <v/>
      </c>
      <c r="G321" s="20"/>
      <c r="H321" s="20"/>
      <c r="I321" s="30" t="str">
        <f aca="false">IF(OR($C321="",$H321=""),"",IFERROR(INDEX(Preise!$D$2:$D$201,MATCH($C321&amp;"|"&amp;$H321,Preise!$E$2:$E$201,0)),""))</f>
        <v/>
      </c>
      <c r="J321" s="30" t="str">
        <f aca="false">IF(OR($D321="",N($I321)=0),"",ROUND($D321*$I321,2))</f>
        <v/>
      </c>
      <c r="K321" s="21"/>
      <c r="L321" s="30" t="str">
        <f aca="false">IF($K321="","",ROUND($K321/60*Stundensatz!$C$5,2))</f>
        <v/>
      </c>
      <c r="M321" s="20"/>
      <c r="N321" s="20"/>
    </row>
    <row r="322" customFormat="false" ht="15" hidden="false" customHeight="false" outlineLevel="0" collapsed="false">
      <c r="A322" s="24"/>
      <c r="B322" s="20"/>
      <c r="C322" s="12" t="str">
        <f aca="false">IF($B322="","",T(IFERROR(INDEX(Sätze!$C$2:$C$121,MATCH($B322,Sätze!$B$2:$B$121,0)),"")))</f>
        <v/>
      </c>
      <c r="D322" s="22"/>
      <c r="E322" s="20"/>
      <c r="F322" s="30" t="str">
        <f aca="false">IF(OR($B322="",$D322="",$E322=""),"",IF($E322="kg",$D322,ROUND($D322*IFERROR(INDEX(Sätze!$G$2:$G$121,MATCH($B322,Sätze!$B$2:$B$121,0)),0),2)))</f>
        <v/>
      </c>
      <c r="G322" s="20"/>
      <c r="H322" s="20"/>
      <c r="I322" s="30" t="str">
        <f aca="false">IF(OR($C322="",$H322=""),"",IFERROR(INDEX(Preise!$D$2:$D$201,MATCH($C322&amp;"|"&amp;$H322,Preise!$E$2:$E$201,0)),""))</f>
        <v/>
      </c>
      <c r="J322" s="30" t="str">
        <f aca="false">IF(OR($D322="",N($I322)=0),"",ROUND($D322*$I322,2))</f>
        <v/>
      </c>
      <c r="K322" s="21"/>
      <c r="L322" s="30" t="str">
        <f aca="false">IF($K322="","",ROUND($K322/60*Stundensatz!$C$5,2))</f>
        <v/>
      </c>
      <c r="M322" s="20"/>
      <c r="N322" s="20"/>
    </row>
    <row r="323" customFormat="false" ht="15" hidden="false" customHeight="false" outlineLevel="0" collapsed="false">
      <c r="A323" s="24"/>
      <c r="B323" s="20"/>
      <c r="C323" s="12" t="str">
        <f aca="false">IF($B323="","",T(IFERROR(INDEX(Sätze!$C$2:$C$121,MATCH($B323,Sätze!$B$2:$B$121,0)),"")))</f>
        <v/>
      </c>
      <c r="D323" s="22"/>
      <c r="E323" s="20"/>
      <c r="F323" s="30" t="str">
        <f aca="false">IF(OR($B323="",$D323="",$E323=""),"",IF($E323="kg",$D323,ROUND($D323*IFERROR(INDEX(Sätze!$G$2:$G$121,MATCH($B323,Sätze!$B$2:$B$121,0)),0),2)))</f>
        <v/>
      </c>
      <c r="G323" s="20"/>
      <c r="H323" s="20"/>
      <c r="I323" s="30" t="str">
        <f aca="false">IF(OR($C323="",$H323=""),"",IFERROR(INDEX(Preise!$D$2:$D$201,MATCH($C323&amp;"|"&amp;$H323,Preise!$E$2:$E$201,0)),""))</f>
        <v/>
      </c>
      <c r="J323" s="30" t="str">
        <f aca="false">IF(OR($D323="",N($I323)=0),"",ROUND($D323*$I323,2))</f>
        <v/>
      </c>
      <c r="K323" s="21"/>
      <c r="L323" s="30" t="str">
        <f aca="false">IF($K323="","",ROUND($K323/60*Stundensatz!$C$5,2))</f>
        <v/>
      </c>
      <c r="M323" s="20"/>
      <c r="N323" s="20"/>
    </row>
    <row r="324" customFormat="false" ht="15" hidden="false" customHeight="false" outlineLevel="0" collapsed="false">
      <c r="A324" s="24"/>
      <c r="B324" s="20"/>
      <c r="C324" s="12" t="str">
        <f aca="false">IF($B324="","",T(IFERROR(INDEX(Sätze!$C$2:$C$121,MATCH($B324,Sätze!$B$2:$B$121,0)),"")))</f>
        <v/>
      </c>
      <c r="D324" s="22"/>
      <c r="E324" s="20"/>
      <c r="F324" s="30" t="str">
        <f aca="false">IF(OR($B324="",$D324="",$E324=""),"",IF($E324="kg",$D324,ROUND($D324*IFERROR(INDEX(Sätze!$G$2:$G$121,MATCH($B324,Sätze!$B$2:$B$121,0)),0),2)))</f>
        <v/>
      </c>
      <c r="G324" s="20"/>
      <c r="H324" s="20"/>
      <c r="I324" s="30" t="str">
        <f aca="false">IF(OR($C324="",$H324=""),"",IFERROR(INDEX(Preise!$D$2:$D$201,MATCH($C324&amp;"|"&amp;$H324,Preise!$E$2:$E$201,0)),""))</f>
        <v/>
      </c>
      <c r="J324" s="30" t="str">
        <f aca="false">IF(OR($D324="",N($I324)=0),"",ROUND($D324*$I324,2))</f>
        <v/>
      </c>
      <c r="K324" s="21"/>
      <c r="L324" s="30" t="str">
        <f aca="false">IF($K324="","",ROUND($K324/60*Stundensatz!$C$5,2))</f>
        <v/>
      </c>
      <c r="M324" s="20"/>
      <c r="N324" s="20"/>
    </row>
    <row r="325" customFormat="false" ht="15" hidden="false" customHeight="false" outlineLevel="0" collapsed="false">
      <c r="A325" s="24"/>
      <c r="B325" s="20"/>
      <c r="C325" s="12" t="str">
        <f aca="false">IF($B325="","",T(IFERROR(INDEX(Sätze!$C$2:$C$121,MATCH($B325,Sätze!$B$2:$B$121,0)),"")))</f>
        <v/>
      </c>
      <c r="D325" s="22"/>
      <c r="E325" s="20"/>
      <c r="F325" s="30" t="str">
        <f aca="false">IF(OR($B325="",$D325="",$E325=""),"",IF($E325="kg",$D325,ROUND($D325*IFERROR(INDEX(Sätze!$G$2:$G$121,MATCH($B325,Sätze!$B$2:$B$121,0)),0),2)))</f>
        <v/>
      </c>
      <c r="G325" s="20"/>
      <c r="H325" s="20"/>
      <c r="I325" s="30" t="str">
        <f aca="false">IF(OR($C325="",$H325=""),"",IFERROR(INDEX(Preise!$D$2:$D$201,MATCH($C325&amp;"|"&amp;$H325,Preise!$E$2:$E$201,0)),""))</f>
        <v/>
      </c>
      <c r="J325" s="30" t="str">
        <f aca="false">IF(OR($D325="",N($I325)=0),"",ROUND($D325*$I325,2))</f>
        <v/>
      </c>
      <c r="K325" s="21"/>
      <c r="L325" s="30" t="str">
        <f aca="false">IF($K325="","",ROUND($K325/60*Stundensatz!$C$5,2))</f>
        <v/>
      </c>
      <c r="M325" s="20"/>
      <c r="N325" s="20"/>
    </row>
    <row r="326" customFormat="false" ht="15" hidden="false" customHeight="false" outlineLevel="0" collapsed="false">
      <c r="A326" s="24"/>
      <c r="B326" s="20"/>
      <c r="C326" s="12" t="str">
        <f aca="false">IF($B326="","",T(IFERROR(INDEX(Sätze!$C$2:$C$121,MATCH($B326,Sätze!$B$2:$B$121,0)),"")))</f>
        <v/>
      </c>
      <c r="D326" s="22"/>
      <c r="E326" s="20"/>
      <c r="F326" s="30" t="str">
        <f aca="false">IF(OR($B326="",$D326="",$E326=""),"",IF($E326="kg",$D326,ROUND($D326*IFERROR(INDEX(Sätze!$G$2:$G$121,MATCH($B326,Sätze!$B$2:$B$121,0)),0),2)))</f>
        <v/>
      </c>
      <c r="G326" s="20"/>
      <c r="H326" s="20"/>
      <c r="I326" s="30" t="str">
        <f aca="false">IF(OR($C326="",$H326=""),"",IFERROR(INDEX(Preise!$D$2:$D$201,MATCH($C326&amp;"|"&amp;$H326,Preise!$E$2:$E$201,0)),""))</f>
        <v/>
      </c>
      <c r="J326" s="30" t="str">
        <f aca="false">IF(OR($D326="",N($I326)=0),"",ROUND($D326*$I326,2))</f>
        <v/>
      </c>
      <c r="K326" s="21"/>
      <c r="L326" s="30" t="str">
        <f aca="false">IF($K326="","",ROUND($K326/60*Stundensatz!$C$5,2))</f>
        <v/>
      </c>
      <c r="M326" s="20"/>
      <c r="N326" s="20"/>
    </row>
    <row r="327" customFormat="false" ht="15" hidden="false" customHeight="false" outlineLevel="0" collapsed="false">
      <c r="A327" s="24"/>
      <c r="B327" s="20"/>
      <c r="C327" s="12" t="str">
        <f aca="false">IF($B327="","",T(IFERROR(INDEX(Sätze!$C$2:$C$121,MATCH($B327,Sätze!$B$2:$B$121,0)),"")))</f>
        <v/>
      </c>
      <c r="D327" s="22"/>
      <c r="E327" s="20"/>
      <c r="F327" s="30" t="str">
        <f aca="false">IF(OR($B327="",$D327="",$E327=""),"",IF($E327="kg",$D327,ROUND($D327*IFERROR(INDEX(Sätze!$G$2:$G$121,MATCH($B327,Sätze!$B$2:$B$121,0)),0),2)))</f>
        <v/>
      </c>
      <c r="G327" s="20"/>
      <c r="H327" s="20"/>
      <c r="I327" s="30" t="str">
        <f aca="false">IF(OR($C327="",$H327=""),"",IFERROR(INDEX(Preise!$D$2:$D$201,MATCH($C327&amp;"|"&amp;$H327,Preise!$E$2:$E$201,0)),""))</f>
        <v/>
      </c>
      <c r="J327" s="30" t="str">
        <f aca="false">IF(OR($D327="",N($I327)=0),"",ROUND($D327*$I327,2))</f>
        <v/>
      </c>
      <c r="K327" s="21"/>
      <c r="L327" s="30" t="str">
        <f aca="false">IF($K327="","",ROUND($K327/60*Stundensatz!$C$5,2))</f>
        <v/>
      </c>
      <c r="M327" s="20"/>
      <c r="N327" s="20"/>
    </row>
    <row r="328" customFormat="false" ht="15" hidden="false" customHeight="false" outlineLevel="0" collapsed="false">
      <c r="A328" s="24"/>
      <c r="B328" s="20"/>
      <c r="C328" s="12" t="str">
        <f aca="false">IF($B328="","",T(IFERROR(INDEX(Sätze!$C$2:$C$121,MATCH($B328,Sätze!$B$2:$B$121,0)),"")))</f>
        <v/>
      </c>
      <c r="D328" s="22"/>
      <c r="E328" s="20"/>
      <c r="F328" s="30" t="str">
        <f aca="false">IF(OR($B328="",$D328="",$E328=""),"",IF($E328="kg",$D328,ROUND($D328*IFERROR(INDEX(Sätze!$G$2:$G$121,MATCH($B328,Sätze!$B$2:$B$121,0)),0),2)))</f>
        <v/>
      </c>
      <c r="G328" s="20"/>
      <c r="H328" s="20"/>
      <c r="I328" s="30" t="str">
        <f aca="false">IF(OR($C328="",$H328=""),"",IFERROR(INDEX(Preise!$D$2:$D$201,MATCH($C328&amp;"|"&amp;$H328,Preise!$E$2:$E$201,0)),""))</f>
        <v/>
      </c>
      <c r="J328" s="30" t="str">
        <f aca="false">IF(OR($D328="",N($I328)=0),"",ROUND($D328*$I328,2))</f>
        <v/>
      </c>
      <c r="K328" s="21"/>
      <c r="L328" s="30" t="str">
        <f aca="false">IF($K328="","",ROUND($K328/60*Stundensatz!$C$5,2))</f>
        <v/>
      </c>
      <c r="M328" s="20"/>
      <c r="N328" s="20"/>
    </row>
    <row r="329" customFormat="false" ht="15" hidden="false" customHeight="false" outlineLevel="0" collapsed="false">
      <c r="A329" s="24"/>
      <c r="B329" s="20"/>
      <c r="C329" s="12" t="str">
        <f aca="false">IF($B329="","",T(IFERROR(INDEX(Sätze!$C$2:$C$121,MATCH($B329,Sätze!$B$2:$B$121,0)),"")))</f>
        <v/>
      </c>
      <c r="D329" s="22"/>
      <c r="E329" s="20"/>
      <c r="F329" s="30" t="str">
        <f aca="false">IF(OR($B329="",$D329="",$E329=""),"",IF($E329="kg",$D329,ROUND($D329*IFERROR(INDEX(Sätze!$G$2:$G$121,MATCH($B329,Sätze!$B$2:$B$121,0)),0),2)))</f>
        <v/>
      </c>
      <c r="G329" s="20"/>
      <c r="H329" s="20"/>
      <c r="I329" s="30" t="str">
        <f aca="false">IF(OR($C329="",$H329=""),"",IFERROR(INDEX(Preise!$D$2:$D$201,MATCH($C329&amp;"|"&amp;$H329,Preise!$E$2:$E$201,0)),""))</f>
        <v/>
      </c>
      <c r="J329" s="30" t="str">
        <f aca="false">IF(OR($D329="",N($I329)=0),"",ROUND($D329*$I329,2))</f>
        <v/>
      </c>
      <c r="K329" s="21"/>
      <c r="L329" s="30" t="str">
        <f aca="false">IF($K329="","",ROUND($K329/60*Stundensatz!$C$5,2))</f>
        <v/>
      </c>
      <c r="M329" s="20"/>
      <c r="N329" s="20"/>
    </row>
    <row r="330" customFormat="false" ht="15" hidden="false" customHeight="false" outlineLevel="0" collapsed="false">
      <c r="A330" s="24"/>
      <c r="B330" s="20"/>
      <c r="C330" s="12" t="str">
        <f aca="false">IF($B330="","",T(IFERROR(INDEX(Sätze!$C$2:$C$121,MATCH($B330,Sätze!$B$2:$B$121,0)),"")))</f>
        <v/>
      </c>
      <c r="D330" s="22"/>
      <c r="E330" s="20"/>
      <c r="F330" s="30" t="str">
        <f aca="false">IF(OR($B330="",$D330="",$E330=""),"",IF($E330="kg",$D330,ROUND($D330*IFERROR(INDEX(Sätze!$G$2:$G$121,MATCH($B330,Sätze!$B$2:$B$121,0)),0),2)))</f>
        <v/>
      </c>
      <c r="G330" s="20"/>
      <c r="H330" s="20"/>
      <c r="I330" s="30" t="str">
        <f aca="false">IF(OR($C330="",$H330=""),"",IFERROR(INDEX(Preise!$D$2:$D$201,MATCH($C330&amp;"|"&amp;$H330,Preise!$E$2:$E$201,0)),""))</f>
        <v/>
      </c>
      <c r="J330" s="30" t="str">
        <f aca="false">IF(OR($D330="",N($I330)=0),"",ROUND($D330*$I330,2))</f>
        <v/>
      </c>
      <c r="K330" s="21"/>
      <c r="L330" s="30" t="str">
        <f aca="false">IF($K330="","",ROUND($K330/60*Stundensatz!$C$5,2))</f>
        <v/>
      </c>
      <c r="M330" s="20"/>
      <c r="N330" s="20"/>
    </row>
    <row r="331" customFormat="false" ht="15" hidden="false" customHeight="false" outlineLevel="0" collapsed="false">
      <c r="A331" s="24"/>
      <c r="B331" s="20"/>
      <c r="C331" s="12" t="str">
        <f aca="false">IF($B331="","",T(IFERROR(INDEX(Sätze!$C$2:$C$121,MATCH($B331,Sätze!$B$2:$B$121,0)),"")))</f>
        <v/>
      </c>
      <c r="D331" s="22"/>
      <c r="E331" s="20"/>
      <c r="F331" s="30" t="str">
        <f aca="false">IF(OR($B331="",$D331="",$E331=""),"",IF($E331="kg",$D331,ROUND($D331*IFERROR(INDEX(Sätze!$G$2:$G$121,MATCH($B331,Sätze!$B$2:$B$121,0)),0),2)))</f>
        <v/>
      </c>
      <c r="G331" s="20"/>
      <c r="H331" s="20"/>
      <c r="I331" s="30" t="str">
        <f aca="false">IF(OR($C331="",$H331=""),"",IFERROR(INDEX(Preise!$D$2:$D$201,MATCH($C331&amp;"|"&amp;$H331,Preise!$E$2:$E$201,0)),""))</f>
        <v/>
      </c>
      <c r="J331" s="30" t="str">
        <f aca="false">IF(OR($D331="",N($I331)=0),"",ROUND($D331*$I331,2))</f>
        <v/>
      </c>
      <c r="K331" s="21"/>
      <c r="L331" s="30" t="str">
        <f aca="false">IF($K331="","",ROUND($K331/60*Stundensatz!$C$5,2))</f>
        <v/>
      </c>
      <c r="M331" s="20"/>
      <c r="N331" s="20"/>
    </row>
    <row r="332" customFormat="false" ht="15" hidden="false" customHeight="false" outlineLevel="0" collapsed="false">
      <c r="A332" s="24"/>
      <c r="B332" s="20"/>
      <c r="C332" s="12" t="str">
        <f aca="false">IF($B332="","",T(IFERROR(INDEX(Sätze!$C$2:$C$121,MATCH($B332,Sätze!$B$2:$B$121,0)),"")))</f>
        <v/>
      </c>
      <c r="D332" s="22"/>
      <c r="E332" s="20"/>
      <c r="F332" s="30" t="str">
        <f aca="false">IF(OR($B332="",$D332="",$E332=""),"",IF($E332="kg",$D332,ROUND($D332*IFERROR(INDEX(Sätze!$G$2:$G$121,MATCH($B332,Sätze!$B$2:$B$121,0)),0),2)))</f>
        <v/>
      </c>
      <c r="G332" s="20"/>
      <c r="H332" s="20"/>
      <c r="I332" s="30" t="str">
        <f aca="false">IF(OR($C332="",$H332=""),"",IFERROR(INDEX(Preise!$D$2:$D$201,MATCH($C332&amp;"|"&amp;$H332,Preise!$E$2:$E$201,0)),""))</f>
        <v/>
      </c>
      <c r="J332" s="30" t="str">
        <f aca="false">IF(OR($D332="",N($I332)=0),"",ROUND($D332*$I332,2))</f>
        <v/>
      </c>
      <c r="K332" s="21"/>
      <c r="L332" s="30" t="str">
        <f aca="false">IF($K332="","",ROUND($K332/60*Stundensatz!$C$5,2))</f>
        <v/>
      </c>
      <c r="M332" s="20"/>
      <c r="N332" s="20"/>
    </row>
    <row r="333" customFormat="false" ht="15" hidden="false" customHeight="false" outlineLevel="0" collapsed="false">
      <c r="A333" s="24"/>
      <c r="B333" s="20"/>
      <c r="C333" s="12" t="str">
        <f aca="false">IF($B333="","",T(IFERROR(INDEX(Sätze!$C$2:$C$121,MATCH($B333,Sätze!$B$2:$B$121,0)),"")))</f>
        <v/>
      </c>
      <c r="D333" s="22"/>
      <c r="E333" s="20"/>
      <c r="F333" s="30" t="str">
        <f aca="false">IF(OR($B333="",$D333="",$E333=""),"",IF($E333="kg",$D333,ROUND($D333*IFERROR(INDEX(Sätze!$G$2:$G$121,MATCH($B333,Sätze!$B$2:$B$121,0)),0),2)))</f>
        <v/>
      </c>
      <c r="G333" s="20"/>
      <c r="H333" s="20"/>
      <c r="I333" s="30" t="str">
        <f aca="false">IF(OR($C333="",$H333=""),"",IFERROR(INDEX(Preise!$D$2:$D$201,MATCH($C333&amp;"|"&amp;$H333,Preise!$E$2:$E$201,0)),""))</f>
        <v/>
      </c>
      <c r="J333" s="30" t="str">
        <f aca="false">IF(OR($D333="",N($I333)=0),"",ROUND($D333*$I333,2))</f>
        <v/>
      </c>
      <c r="K333" s="21"/>
      <c r="L333" s="30" t="str">
        <f aca="false">IF($K333="","",ROUND($K333/60*Stundensatz!$C$5,2))</f>
        <v/>
      </c>
      <c r="M333" s="20"/>
      <c r="N333" s="20"/>
    </row>
    <row r="334" customFormat="false" ht="15" hidden="false" customHeight="false" outlineLevel="0" collapsed="false">
      <c r="A334" s="24"/>
      <c r="B334" s="20"/>
      <c r="C334" s="12" t="str">
        <f aca="false">IF($B334="","",T(IFERROR(INDEX(Sätze!$C$2:$C$121,MATCH($B334,Sätze!$B$2:$B$121,0)),"")))</f>
        <v/>
      </c>
      <c r="D334" s="22"/>
      <c r="E334" s="20"/>
      <c r="F334" s="30" t="str">
        <f aca="false">IF(OR($B334="",$D334="",$E334=""),"",IF($E334="kg",$D334,ROUND($D334*IFERROR(INDEX(Sätze!$G$2:$G$121,MATCH($B334,Sätze!$B$2:$B$121,0)),0),2)))</f>
        <v/>
      </c>
      <c r="G334" s="20"/>
      <c r="H334" s="20"/>
      <c r="I334" s="30" t="str">
        <f aca="false">IF(OR($C334="",$H334=""),"",IFERROR(INDEX(Preise!$D$2:$D$201,MATCH($C334&amp;"|"&amp;$H334,Preise!$E$2:$E$201,0)),""))</f>
        <v/>
      </c>
      <c r="J334" s="30" t="str">
        <f aca="false">IF(OR($D334="",N($I334)=0),"",ROUND($D334*$I334,2))</f>
        <v/>
      </c>
      <c r="K334" s="21"/>
      <c r="L334" s="30" t="str">
        <f aca="false">IF($K334="","",ROUND($K334/60*Stundensatz!$C$5,2))</f>
        <v/>
      </c>
      <c r="M334" s="20"/>
      <c r="N334" s="20"/>
    </row>
    <row r="335" customFormat="false" ht="15" hidden="false" customHeight="false" outlineLevel="0" collapsed="false">
      <c r="A335" s="24"/>
      <c r="B335" s="20"/>
      <c r="C335" s="12" t="str">
        <f aca="false">IF($B335="","",T(IFERROR(INDEX(Sätze!$C$2:$C$121,MATCH($B335,Sätze!$B$2:$B$121,0)),"")))</f>
        <v/>
      </c>
      <c r="D335" s="22"/>
      <c r="E335" s="20"/>
      <c r="F335" s="30" t="str">
        <f aca="false">IF(OR($B335="",$D335="",$E335=""),"",IF($E335="kg",$D335,ROUND($D335*IFERROR(INDEX(Sätze!$G$2:$G$121,MATCH($B335,Sätze!$B$2:$B$121,0)),0),2)))</f>
        <v/>
      </c>
      <c r="G335" s="20"/>
      <c r="H335" s="20"/>
      <c r="I335" s="30" t="str">
        <f aca="false">IF(OR($C335="",$H335=""),"",IFERROR(INDEX(Preise!$D$2:$D$201,MATCH($C335&amp;"|"&amp;$H335,Preise!$E$2:$E$201,0)),""))</f>
        <v/>
      </c>
      <c r="J335" s="30" t="str">
        <f aca="false">IF(OR($D335="",N($I335)=0),"",ROUND($D335*$I335,2))</f>
        <v/>
      </c>
      <c r="K335" s="21"/>
      <c r="L335" s="30" t="str">
        <f aca="false">IF($K335="","",ROUND($K335/60*Stundensatz!$C$5,2))</f>
        <v/>
      </c>
      <c r="M335" s="20"/>
      <c r="N335" s="20"/>
    </row>
    <row r="336" customFormat="false" ht="15" hidden="false" customHeight="false" outlineLevel="0" collapsed="false">
      <c r="A336" s="24"/>
      <c r="B336" s="20"/>
      <c r="C336" s="12" t="str">
        <f aca="false">IF($B336="","",T(IFERROR(INDEX(Sätze!$C$2:$C$121,MATCH($B336,Sätze!$B$2:$B$121,0)),"")))</f>
        <v/>
      </c>
      <c r="D336" s="22"/>
      <c r="E336" s="20"/>
      <c r="F336" s="30" t="str">
        <f aca="false">IF(OR($B336="",$D336="",$E336=""),"",IF($E336="kg",$D336,ROUND($D336*IFERROR(INDEX(Sätze!$G$2:$G$121,MATCH($B336,Sätze!$B$2:$B$121,0)),0),2)))</f>
        <v/>
      </c>
      <c r="G336" s="20"/>
      <c r="H336" s="20"/>
      <c r="I336" s="30" t="str">
        <f aca="false">IF(OR($C336="",$H336=""),"",IFERROR(INDEX(Preise!$D$2:$D$201,MATCH($C336&amp;"|"&amp;$H336,Preise!$E$2:$E$201,0)),""))</f>
        <v/>
      </c>
      <c r="J336" s="30" t="str">
        <f aca="false">IF(OR($D336="",N($I336)=0),"",ROUND($D336*$I336,2))</f>
        <v/>
      </c>
      <c r="K336" s="21"/>
      <c r="L336" s="30" t="str">
        <f aca="false">IF($K336="","",ROUND($K336/60*Stundensatz!$C$5,2))</f>
        <v/>
      </c>
      <c r="M336" s="20"/>
      <c r="N336" s="20"/>
    </row>
    <row r="337" customFormat="false" ht="15" hidden="false" customHeight="false" outlineLevel="0" collapsed="false">
      <c r="A337" s="24"/>
      <c r="B337" s="20"/>
      <c r="C337" s="12" t="str">
        <f aca="false">IF($B337="","",T(IFERROR(INDEX(Sätze!$C$2:$C$121,MATCH($B337,Sätze!$B$2:$B$121,0)),"")))</f>
        <v/>
      </c>
      <c r="D337" s="22"/>
      <c r="E337" s="20"/>
      <c r="F337" s="30" t="str">
        <f aca="false">IF(OR($B337="",$D337="",$E337=""),"",IF($E337="kg",$D337,ROUND($D337*IFERROR(INDEX(Sätze!$G$2:$G$121,MATCH($B337,Sätze!$B$2:$B$121,0)),0),2)))</f>
        <v/>
      </c>
      <c r="G337" s="20"/>
      <c r="H337" s="20"/>
      <c r="I337" s="30" t="str">
        <f aca="false">IF(OR($C337="",$H337=""),"",IFERROR(INDEX(Preise!$D$2:$D$201,MATCH($C337&amp;"|"&amp;$H337,Preise!$E$2:$E$201,0)),""))</f>
        <v/>
      </c>
      <c r="J337" s="30" t="str">
        <f aca="false">IF(OR($D337="",N($I337)=0),"",ROUND($D337*$I337,2))</f>
        <v/>
      </c>
      <c r="K337" s="21"/>
      <c r="L337" s="30" t="str">
        <f aca="false">IF($K337="","",ROUND($K337/60*Stundensatz!$C$5,2))</f>
        <v/>
      </c>
      <c r="M337" s="20"/>
      <c r="N337" s="20"/>
    </row>
    <row r="338" customFormat="false" ht="15" hidden="false" customHeight="false" outlineLevel="0" collapsed="false">
      <c r="A338" s="24"/>
      <c r="B338" s="20"/>
      <c r="C338" s="12" t="str">
        <f aca="false">IF($B338="","",T(IFERROR(INDEX(Sätze!$C$2:$C$121,MATCH($B338,Sätze!$B$2:$B$121,0)),"")))</f>
        <v/>
      </c>
      <c r="D338" s="22"/>
      <c r="E338" s="20"/>
      <c r="F338" s="30" t="str">
        <f aca="false">IF(OR($B338="",$D338="",$E338=""),"",IF($E338="kg",$D338,ROUND($D338*IFERROR(INDEX(Sätze!$G$2:$G$121,MATCH($B338,Sätze!$B$2:$B$121,0)),0),2)))</f>
        <v/>
      </c>
      <c r="G338" s="20"/>
      <c r="H338" s="20"/>
      <c r="I338" s="30" t="str">
        <f aca="false">IF(OR($C338="",$H338=""),"",IFERROR(INDEX(Preise!$D$2:$D$201,MATCH($C338&amp;"|"&amp;$H338,Preise!$E$2:$E$201,0)),""))</f>
        <v/>
      </c>
      <c r="J338" s="30" t="str">
        <f aca="false">IF(OR($D338="",N($I338)=0),"",ROUND($D338*$I338,2))</f>
        <v/>
      </c>
      <c r="K338" s="21"/>
      <c r="L338" s="30" t="str">
        <f aca="false">IF($K338="","",ROUND($K338/60*Stundensatz!$C$5,2))</f>
        <v/>
      </c>
      <c r="M338" s="20"/>
      <c r="N338" s="20"/>
    </row>
    <row r="339" customFormat="false" ht="15" hidden="false" customHeight="false" outlineLevel="0" collapsed="false">
      <c r="A339" s="24"/>
      <c r="B339" s="20"/>
      <c r="C339" s="12" t="str">
        <f aca="false">IF($B339="","",T(IFERROR(INDEX(Sätze!$C$2:$C$121,MATCH($B339,Sätze!$B$2:$B$121,0)),"")))</f>
        <v/>
      </c>
      <c r="D339" s="22"/>
      <c r="E339" s="20"/>
      <c r="F339" s="30" t="str">
        <f aca="false">IF(OR($B339="",$D339="",$E339=""),"",IF($E339="kg",$D339,ROUND($D339*IFERROR(INDEX(Sätze!$G$2:$G$121,MATCH($B339,Sätze!$B$2:$B$121,0)),0),2)))</f>
        <v/>
      </c>
      <c r="G339" s="20"/>
      <c r="H339" s="20"/>
      <c r="I339" s="30" t="str">
        <f aca="false">IF(OR($C339="",$H339=""),"",IFERROR(INDEX(Preise!$D$2:$D$201,MATCH($C339&amp;"|"&amp;$H339,Preise!$E$2:$E$201,0)),""))</f>
        <v/>
      </c>
      <c r="J339" s="30" t="str">
        <f aca="false">IF(OR($D339="",N($I339)=0),"",ROUND($D339*$I339,2))</f>
        <v/>
      </c>
      <c r="K339" s="21"/>
      <c r="L339" s="30" t="str">
        <f aca="false">IF($K339="","",ROUND($K339/60*Stundensatz!$C$5,2))</f>
        <v/>
      </c>
      <c r="M339" s="20"/>
      <c r="N339" s="20"/>
    </row>
    <row r="340" customFormat="false" ht="15" hidden="false" customHeight="false" outlineLevel="0" collapsed="false">
      <c r="A340" s="24"/>
      <c r="B340" s="20"/>
      <c r="C340" s="12" t="str">
        <f aca="false">IF($B340="","",T(IFERROR(INDEX(Sätze!$C$2:$C$121,MATCH($B340,Sätze!$B$2:$B$121,0)),"")))</f>
        <v/>
      </c>
      <c r="D340" s="22"/>
      <c r="E340" s="20"/>
      <c r="F340" s="30" t="str">
        <f aca="false">IF(OR($B340="",$D340="",$E340=""),"",IF($E340="kg",$D340,ROUND($D340*IFERROR(INDEX(Sätze!$G$2:$G$121,MATCH($B340,Sätze!$B$2:$B$121,0)),0),2)))</f>
        <v/>
      </c>
      <c r="G340" s="20"/>
      <c r="H340" s="20"/>
      <c r="I340" s="30" t="str">
        <f aca="false">IF(OR($C340="",$H340=""),"",IFERROR(INDEX(Preise!$D$2:$D$201,MATCH($C340&amp;"|"&amp;$H340,Preise!$E$2:$E$201,0)),""))</f>
        <v/>
      </c>
      <c r="J340" s="30" t="str">
        <f aca="false">IF(OR($D340="",N($I340)=0),"",ROUND($D340*$I340,2))</f>
        <v/>
      </c>
      <c r="K340" s="21"/>
      <c r="L340" s="30" t="str">
        <f aca="false">IF($K340="","",ROUND($K340/60*Stundensatz!$C$5,2))</f>
        <v/>
      </c>
      <c r="M340" s="20"/>
      <c r="N340" s="20"/>
    </row>
    <row r="341" customFormat="false" ht="15" hidden="false" customHeight="false" outlineLevel="0" collapsed="false">
      <c r="A341" s="24"/>
      <c r="B341" s="20"/>
      <c r="C341" s="12" t="str">
        <f aca="false">IF($B341="","",T(IFERROR(INDEX(Sätze!$C$2:$C$121,MATCH($B341,Sätze!$B$2:$B$121,0)),"")))</f>
        <v/>
      </c>
      <c r="D341" s="22"/>
      <c r="E341" s="20"/>
      <c r="F341" s="30" t="str">
        <f aca="false">IF(OR($B341="",$D341="",$E341=""),"",IF($E341="kg",$D341,ROUND($D341*IFERROR(INDEX(Sätze!$G$2:$G$121,MATCH($B341,Sätze!$B$2:$B$121,0)),0),2)))</f>
        <v/>
      </c>
      <c r="G341" s="20"/>
      <c r="H341" s="20"/>
      <c r="I341" s="30" t="str">
        <f aca="false">IF(OR($C341="",$H341=""),"",IFERROR(INDEX(Preise!$D$2:$D$201,MATCH($C341&amp;"|"&amp;$H341,Preise!$E$2:$E$201,0)),""))</f>
        <v/>
      </c>
      <c r="J341" s="30" t="str">
        <f aca="false">IF(OR($D341="",N($I341)=0),"",ROUND($D341*$I341,2))</f>
        <v/>
      </c>
      <c r="K341" s="21"/>
      <c r="L341" s="30" t="str">
        <f aca="false">IF($K341="","",ROUND($K341/60*Stundensatz!$C$5,2))</f>
        <v/>
      </c>
      <c r="M341" s="20"/>
      <c r="N341" s="20"/>
    </row>
    <row r="342" customFormat="false" ht="15" hidden="false" customHeight="false" outlineLevel="0" collapsed="false">
      <c r="A342" s="24"/>
      <c r="B342" s="20"/>
      <c r="C342" s="12" t="str">
        <f aca="false">IF($B342="","",T(IFERROR(INDEX(Sätze!$C$2:$C$121,MATCH($B342,Sätze!$B$2:$B$121,0)),"")))</f>
        <v/>
      </c>
      <c r="D342" s="22"/>
      <c r="E342" s="20"/>
      <c r="F342" s="30" t="str">
        <f aca="false">IF(OR($B342="",$D342="",$E342=""),"",IF($E342="kg",$D342,ROUND($D342*IFERROR(INDEX(Sätze!$G$2:$G$121,MATCH($B342,Sätze!$B$2:$B$121,0)),0),2)))</f>
        <v/>
      </c>
      <c r="G342" s="20"/>
      <c r="H342" s="20"/>
      <c r="I342" s="30" t="str">
        <f aca="false">IF(OR($C342="",$H342=""),"",IFERROR(INDEX(Preise!$D$2:$D$201,MATCH($C342&amp;"|"&amp;$H342,Preise!$E$2:$E$201,0)),""))</f>
        <v/>
      </c>
      <c r="J342" s="30" t="str">
        <f aca="false">IF(OR($D342="",N($I342)=0),"",ROUND($D342*$I342,2))</f>
        <v/>
      </c>
      <c r="K342" s="21"/>
      <c r="L342" s="30" t="str">
        <f aca="false">IF($K342="","",ROUND($K342/60*Stundensatz!$C$5,2))</f>
        <v/>
      </c>
      <c r="M342" s="20"/>
      <c r="N342" s="20"/>
    </row>
    <row r="343" customFormat="false" ht="15" hidden="false" customHeight="false" outlineLevel="0" collapsed="false">
      <c r="A343" s="24"/>
      <c r="B343" s="20"/>
      <c r="C343" s="12" t="str">
        <f aca="false">IF($B343="","",T(IFERROR(INDEX(Sätze!$C$2:$C$121,MATCH($B343,Sätze!$B$2:$B$121,0)),"")))</f>
        <v/>
      </c>
      <c r="D343" s="22"/>
      <c r="E343" s="20"/>
      <c r="F343" s="30" t="str">
        <f aca="false">IF(OR($B343="",$D343="",$E343=""),"",IF($E343="kg",$D343,ROUND($D343*IFERROR(INDEX(Sätze!$G$2:$G$121,MATCH($B343,Sätze!$B$2:$B$121,0)),0),2)))</f>
        <v/>
      </c>
      <c r="G343" s="20"/>
      <c r="H343" s="20"/>
      <c r="I343" s="30" t="str">
        <f aca="false">IF(OR($C343="",$H343=""),"",IFERROR(INDEX(Preise!$D$2:$D$201,MATCH($C343&amp;"|"&amp;$H343,Preise!$E$2:$E$201,0)),""))</f>
        <v/>
      </c>
      <c r="J343" s="30" t="str">
        <f aca="false">IF(OR($D343="",N($I343)=0),"",ROUND($D343*$I343,2))</f>
        <v/>
      </c>
      <c r="K343" s="21"/>
      <c r="L343" s="30" t="str">
        <f aca="false">IF($K343="","",ROUND($K343/60*Stundensatz!$C$5,2))</f>
        <v/>
      </c>
      <c r="M343" s="20"/>
      <c r="N343" s="20"/>
    </row>
    <row r="344" customFormat="false" ht="15" hidden="false" customHeight="false" outlineLevel="0" collapsed="false">
      <c r="A344" s="24"/>
      <c r="B344" s="20"/>
      <c r="C344" s="12" t="str">
        <f aca="false">IF($B344="","",T(IFERROR(INDEX(Sätze!$C$2:$C$121,MATCH($B344,Sätze!$B$2:$B$121,0)),"")))</f>
        <v/>
      </c>
      <c r="D344" s="22"/>
      <c r="E344" s="20"/>
      <c r="F344" s="30" t="str">
        <f aca="false">IF(OR($B344="",$D344="",$E344=""),"",IF($E344="kg",$D344,ROUND($D344*IFERROR(INDEX(Sätze!$G$2:$G$121,MATCH($B344,Sätze!$B$2:$B$121,0)),0),2)))</f>
        <v/>
      </c>
      <c r="G344" s="20"/>
      <c r="H344" s="20"/>
      <c r="I344" s="30" t="str">
        <f aca="false">IF(OR($C344="",$H344=""),"",IFERROR(INDEX(Preise!$D$2:$D$201,MATCH($C344&amp;"|"&amp;$H344,Preise!$E$2:$E$201,0)),""))</f>
        <v/>
      </c>
      <c r="J344" s="30" t="str">
        <f aca="false">IF(OR($D344="",N($I344)=0),"",ROUND($D344*$I344,2))</f>
        <v/>
      </c>
      <c r="K344" s="21"/>
      <c r="L344" s="30" t="str">
        <f aca="false">IF($K344="","",ROUND($K344/60*Stundensatz!$C$5,2))</f>
        <v/>
      </c>
      <c r="M344" s="20"/>
      <c r="N344" s="20"/>
    </row>
    <row r="345" customFormat="false" ht="15" hidden="false" customHeight="false" outlineLevel="0" collapsed="false">
      <c r="A345" s="24"/>
      <c r="B345" s="20"/>
      <c r="C345" s="12" t="str">
        <f aca="false">IF($B345="","",T(IFERROR(INDEX(Sätze!$C$2:$C$121,MATCH($B345,Sätze!$B$2:$B$121,0)),"")))</f>
        <v/>
      </c>
      <c r="D345" s="22"/>
      <c r="E345" s="20"/>
      <c r="F345" s="30" t="str">
        <f aca="false">IF(OR($B345="",$D345="",$E345=""),"",IF($E345="kg",$D345,ROUND($D345*IFERROR(INDEX(Sätze!$G$2:$G$121,MATCH($B345,Sätze!$B$2:$B$121,0)),0),2)))</f>
        <v/>
      </c>
      <c r="G345" s="20"/>
      <c r="H345" s="20"/>
      <c r="I345" s="30" t="str">
        <f aca="false">IF(OR($C345="",$H345=""),"",IFERROR(INDEX(Preise!$D$2:$D$201,MATCH($C345&amp;"|"&amp;$H345,Preise!$E$2:$E$201,0)),""))</f>
        <v/>
      </c>
      <c r="J345" s="30" t="str">
        <f aca="false">IF(OR($D345="",N($I345)=0),"",ROUND($D345*$I345,2))</f>
        <v/>
      </c>
      <c r="K345" s="21"/>
      <c r="L345" s="30" t="str">
        <f aca="false">IF($K345="","",ROUND($K345/60*Stundensatz!$C$5,2))</f>
        <v/>
      </c>
      <c r="M345" s="20"/>
      <c r="N345" s="20"/>
    </row>
    <row r="346" customFormat="false" ht="15" hidden="false" customHeight="false" outlineLevel="0" collapsed="false">
      <c r="A346" s="24"/>
      <c r="B346" s="20"/>
      <c r="C346" s="12" t="str">
        <f aca="false">IF($B346="","",T(IFERROR(INDEX(Sätze!$C$2:$C$121,MATCH($B346,Sätze!$B$2:$B$121,0)),"")))</f>
        <v/>
      </c>
      <c r="D346" s="22"/>
      <c r="E346" s="20"/>
      <c r="F346" s="30" t="str">
        <f aca="false">IF(OR($B346="",$D346="",$E346=""),"",IF($E346="kg",$D346,ROUND($D346*IFERROR(INDEX(Sätze!$G$2:$G$121,MATCH($B346,Sätze!$B$2:$B$121,0)),0),2)))</f>
        <v/>
      </c>
      <c r="G346" s="20"/>
      <c r="H346" s="20"/>
      <c r="I346" s="30" t="str">
        <f aca="false">IF(OR($C346="",$H346=""),"",IFERROR(INDEX(Preise!$D$2:$D$201,MATCH($C346&amp;"|"&amp;$H346,Preise!$E$2:$E$201,0)),""))</f>
        <v/>
      </c>
      <c r="J346" s="30" t="str">
        <f aca="false">IF(OR($D346="",N($I346)=0),"",ROUND($D346*$I346,2))</f>
        <v/>
      </c>
      <c r="K346" s="21"/>
      <c r="L346" s="30" t="str">
        <f aca="false">IF($K346="","",ROUND($K346/60*Stundensatz!$C$5,2))</f>
        <v/>
      </c>
      <c r="M346" s="20"/>
      <c r="N346" s="20"/>
    </row>
    <row r="347" customFormat="false" ht="15" hidden="false" customHeight="false" outlineLevel="0" collapsed="false">
      <c r="A347" s="24"/>
      <c r="B347" s="20"/>
      <c r="C347" s="12" t="str">
        <f aca="false">IF($B347="","",T(IFERROR(INDEX(Sätze!$C$2:$C$121,MATCH($B347,Sätze!$B$2:$B$121,0)),"")))</f>
        <v/>
      </c>
      <c r="D347" s="22"/>
      <c r="E347" s="20"/>
      <c r="F347" s="30" t="str">
        <f aca="false">IF(OR($B347="",$D347="",$E347=""),"",IF($E347="kg",$D347,ROUND($D347*IFERROR(INDEX(Sätze!$G$2:$G$121,MATCH($B347,Sätze!$B$2:$B$121,0)),0),2)))</f>
        <v/>
      </c>
      <c r="G347" s="20"/>
      <c r="H347" s="20"/>
      <c r="I347" s="30" t="str">
        <f aca="false">IF(OR($C347="",$H347=""),"",IFERROR(INDEX(Preise!$D$2:$D$201,MATCH($C347&amp;"|"&amp;$H347,Preise!$E$2:$E$201,0)),""))</f>
        <v/>
      </c>
      <c r="J347" s="30" t="str">
        <f aca="false">IF(OR($D347="",N($I347)=0),"",ROUND($D347*$I347,2))</f>
        <v/>
      </c>
      <c r="K347" s="21"/>
      <c r="L347" s="30" t="str">
        <f aca="false">IF($K347="","",ROUND($K347/60*Stundensatz!$C$5,2))</f>
        <v/>
      </c>
      <c r="M347" s="20"/>
      <c r="N347" s="20"/>
    </row>
    <row r="348" customFormat="false" ht="15" hidden="false" customHeight="false" outlineLevel="0" collapsed="false">
      <c r="A348" s="24"/>
      <c r="B348" s="20"/>
      <c r="C348" s="12" t="str">
        <f aca="false">IF($B348="","",T(IFERROR(INDEX(Sätze!$C$2:$C$121,MATCH($B348,Sätze!$B$2:$B$121,0)),"")))</f>
        <v/>
      </c>
      <c r="D348" s="22"/>
      <c r="E348" s="20"/>
      <c r="F348" s="30" t="str">
        <f aca="false">IF(OR($B348="",$D348="",$E348=""),"",IF($E348="kg",$D348,ROUND($D348*IFERROR(INDEX(Sätze!$G$2:$G$121,MATCH($B348,Sätze!$B$2:$B$121,0)),0),2)))</f>
        <v/>
      </c>
      <c r="G348" s="20"/>
      <c r="H348" s="20"/>
      <c r="I348" s="30" t="str">
        <f aca="false">IF(OR($C348="",$H348=""),"",IFERROR(INDEX(Preise!$D$2:$D$201,MATCH($C348&amp;"|"&amp;$H348,Preise!$E$2:$E$201,0)),""))</f>
        <v/>
      </c>
      <c r="J348" s="30" t="str">
        <f aca="false">IF(OR($D348="",N($I348)=0),"",ROUND($D348*$I348,2))</f>
        <v/>
      </c>
      <c r="K348" s="21"/>
      <c r="L348" s="30" t="str">
        <f aca="false">IF($K348="","",ROUND($K348/60*Stundensatz!$C$5,2))</f>
        <v/>
      </c>
      <c r="M348" s="20"/>
      <c r="N348" s="20"/>
    </row>
    <row r="349" customFormat="false" ht="15" hidden="false" customHeight="false" outlineLevel="0" collapsed="false">
      <c r="A349" s="24"/>
      <c r="B349" s="20"/>
      <c r="C349" s="12" t="str">
        <f aca="false">IF($B349="","",T(IFERROR(INDEX(Sätze!$C$2:$C$121,MATCH($B349,Sätze!$B$2:$B$121,0)),"")))</f>
        <v/>
      </c>
      <c r="D349" s="22"/>
      <c r="E349" s="20"/>
      <c r="F349" s="30" t="str">
        <f aca="false">IF(OR($B349="",$D349="",$E349=""),"",IF($E349="kg",$D349,ROUND($D349*IFERROR(INDEX(Sätze!$G$2:$G$121,MATCH($B349,Sätze!$B$2:$B$121,0)),0),2)))</f>
        <v/>
      </c>
      <c r="G349" s="20"/>
      <c r="H349" s="20"/>
      <c r="I349" s="30" t="str">
        <f aca="false">IF(OR($C349="",$H349=""),"",IFERROR(INDEX(Preise!$D$2:$D$201,MATCH($C349&amp;"|"&amp;$H349,Preise!$E$2:$E$201,0)),""))</f>
        <v/>
      </c>
      <c r="J349" s="30" t="str">
        <f aca="false">IF(OR($D349="",N($I349)=0),"",ROUND($D349*$I349,2))</f>
        <v/>
      </c>
      <c r="K349" s="21"/>
      <c r="L349" s="30" t="str">
        <f aca="false">IF($K349="","",ROUND($K349/60*Stundensatz!$C$5,2))</f>
        <v/>
      </c>
      <c r="M349" s="20"/>
      <c r="N349" s="20"/>
    </row>
    <row r="350" customFormat="false" ht="15" hidden="false" customHeight="false" outlineLevel="0" collapsed="false">
      <c r="A350" s="24"/>
      <c r="B350" s="20"/>
      <c r="C350" s="12" t="str">
        <f aca="false">IF($B350="","",T(IFERROR(INDEX(Sätze!$C$2:$C$121,MATCH($B350,Sätze!$B$2:$B$121,0)),"")))</f>
        <v/>
      </c>
      <c r="D350" s="22"/>
      <c r="E350" s="20"/>
      <c r="F350" s="30" t="str">
        <f aca="false">IF(OR($B350="",$D350="",$E350=""),"",IF($E350="kg",$D350,ROUND($D350*IFERROR(INDEX(Sätze!$G$2:$G$121,MATCH($B350,Sätze!$B$2:$B$121,0)),0),2)))</f>
        <v/>
      </c>
      <c r="G350" s="20"/>
      <c r="H350" s="20"/>
      <c r="I350" s="30" t="str">
        <f aca="false">IF(OR($C350="",$H350=""),"",IFERROR(INDEX(Preise!$D$2:$D$201,MATCH($C350&amp;"|"&amp;$H350,Preise!$E$2:$E$201,0)),""))</f>
        <v/>
      </c>
      <c r="J350" s="30" t="str">
        <f aca="false">IF(OR($D350="",N($I350)=0),"",ROUND($D350*$I350,2))</f>
        <v/>
      </c>
      <c r="K350" s="21"/>
      <c r="L350" s="30" t="str">
        <f aca="false">IF($K350="","",ROUND($K350/60*Stundensatz!$C$5,2))</f>
        <v/>
      </c>
      <c r="M350" s="20"/>
      <c r="N350" s="20"/>
    </row>
    <row r="351" customFormat="false" ht="15" hidden="false" customHeight="false" outlineLevel="0" collapsed="false">
      <c r="A351" s="24"/>
      <c r="B351" s="20"/>
      <c r="C351" s="12" t="str">
        <f aca="false">IF($B351="","",T(IFERROR(INDEX(Sätze!$C$2:$C$121,MATCH($B351,Sätze!$B$2:$B$121,0)),"")))</f>
        <v/>
      </c>
      <c r="D351" s="22"/>
      <c r="E351" s="20"/>
      <c r="F351" s="30" t="str">
        <f aca="false">IF(OR($B351="",$D351="",$E351=""),"",IF($E351="kg",$D351,ROUND($D351*IFERROR(INDEX(Sätze!$G$2:$G$121,MATCH($B351,Sätze!$B$2:$B$121,0)),0),2)))</f>
        <v/>
      </c>
      <c r="G351" s="20"/>
      <c r="H351" s="20"/>
      <c r="I351" s="30" t="str">
        <f aca="false">IF(OR($C351="",$H351=""),"",IFERROR(INDEX(Preise!$D$2:$D$201,MATCH($C351&amp;"|"&amp;$H351,Preise!$E$2:$E$201,0)),""))</f>
        <v/>
      </c>
      <c r="J351" s="30" t="str">
        <f aca="false">IF(OR($D351="",N($I351)=0),"",ROUND($D351*$I351,2))</f>
        <v/>
      </c>
      <c r="K351" s="21"/>
      <c r="L351" s="30" t="str">
        <f aca="false">IF($K351="","",ROUND($K351/60*Stundensatz!$C$5,2))</f>
        <v/>
      </c>
      <c r="M351" s="20"/>
      <c r="N351" s="20"/>
    </row>
    <row r="352" customFormat="false" ht="15" hidden="false" customHeight="false" outlineLevel="0" collapsed="false">
      <c r="A352" s="24"/>
      <c r="B352" s="20"/>
      <c r="C352" s="12" t="str">
        <f aca="false">IF($B352="","",T(IFERROR(INDEX(Sätze!$C$2:$C$121,MATCH($B352,Sätze!$B$2:$B$121,0)),"")))</f>
        <v/>
      </c>
      <c r="D352" s="22"/>
      <c r="E352" s="20"/>
      <c r="F352" s="30" t="str">
        <f aca="false">IF(OR($B352="",$D352="",$E352=""),"",IF($E352="kg",$D352,ROUND($D352*IFERROR(INDEX(Sätze!$G$2:$G$121,MATCH($B352,Sätze!$B$2:$B$121,0)),0),2)))</f>
        <v/>
      </c>
      <c r="G352" s="20"/>
      <c r="H352" s="20"/>
      <c r="I352" s="30" t="str">
        <f aca="false">IF(OR($C352="",$H352=""),"",IFERROR(INDEX(Preise!$D$2:$D$201,MATCH($C352&amp;"|"&amp;$H352,Preise!$E$2:$E$201,0)),""))</f>
        <v/>
      </c>
      <c r="J352" s="30" t="str">
        <f aca="false">IF(OR($D352="",N($I352)=0),"",ROUND($D352*$I352,2))</f>
        <v/>
      </c>
      <c r="K352" s="21"/>
      <c r="L352" s="30" t="str">
        <f aca="false">IF($K352="","",ROUND($K352/60*Stundensatz!$C$5,2))</f>
        <v/>
      </c>
      <c r="M352" s="20"/>
      <c r="N352" s="20"/>
    </row>
    <row r="353" customFormat="false" ht="15" hidden="false" customHeight="false" outlineLevel="0" collapsed="false">
      <c r="A353" s="24"/>
      <c r="B353" s="20"/>
      <c r="C353" s="12" t="str">
        <f aca="false">IF($B353="","",T(IFERROR(INDEX(Sätze!$C$2:$C$121,MATCH($B353,Sätze!$B$2:$B$121,0)),"")))</f>
        <v/>
      </c>
      <c r="D353" s="22"/>
      <c r="E353" s="20"/>
      <c r="F353" s="30" t="str">
        <f aca="false">IF(OR($B353="",$D353="",$E353=""),"",IF($E353="kg",$D353,ROUND($D353*IFERROR(INDEX(Sätze!$G$2:$G$121,MATCH($B353,Sätze!$B$2:$B$121,0)),0),2)))</f>
        <v/>
      </c>
      <c r="G353" s="20"/>
      <c r="H353" s="20"/>
      <c r="I353" s="30" t="str">
        <f aca="false">IF(OR($C353="",$H353=""),"",IFERROR(INDEX(Preise!$D$2:$D$201,MATCH($C353&amp;"|"&amp;$H353,Preise!$E$2:$E$201,0)),""))</f>
        <v/>
      </c>
      <c r="J353" s="30" t="str">
        <f aca="false">IF(OR($D353="",N($I353)=0),"",ROUND($D353*$I353,2))</f>
        <v/>
      </c>
      <c r="K353" s="21"/>
      <c r="L353" s="30" t="str">
        <f aca="false">IF($K353="","",ROUND($K353/60*Stundensatz!$C$5,2))</f>
        <v/>
      </c>
      <c r="M353" s="20"/>
      <c r="N353" s="20"/>
    </row>
    <row r="354" customFormat="false" ht="15" hidden="false" customHeight="false" outlineLevel="0" collapsed="false">
      <c r="A354" s="24"/>
      <c r="B354" s="20"/>
      <c r="C354" s="12" t="str">
        <f aca="false">IF($B354="","",T(IFERROR(INDEX(Sätze!$C$2:$C$121,MATCH($B354,Sätze!$B$2:$B$121,0)),"")))</f>
        <v/>
      </c>
      <c r="D354" s="22"/>
      <c r="E354" s="20"/>
      <c r="F354" s="30" t="str">
        <f aca="false">IF(OR($B354="",$D354="",$E354=""),"",IF($E354="kg",$D354,ROUND($D354*IFERROR(INDEX(Sätze!$G$2:$G$121,MATCH($B354,Sätze!$B$2:$B$121,0)),0),2)))</f>
        <v/>
      </c>
      <c r="G354" s="20"/>
      <c r="H354" s="20"/>
      <c r="I354" s="30" t="str">
        <f aca="false">IF(OR($C354="",$H354=""),"",IFERROR(INDEX(Preise!$D$2:$D$201,MATCH($C354&amp;"|"&amp;$H354,Preise!$E$2:$E$201,0)),""))</f>
        <v/>
      </c>
      <c r="J354" s="30" t="str">
        <f aca="false">IF(OR($D354="",N($I354)=0),"",ROUND($D354*$I354,2))</f>
        <v/>
      </c>
      <c r="K354" s="21"/>
      <c r="L354" s="30" t="str">
        <f aca="false">IF($K354="","",ROUND($K354/60*Stundensatz!$C$5,2))</f>
        <v/>
      </c>
      <c r="M354" s="20"/>
      <c r="N354" s="20"/>
    </row>
    <row r="355" customFormat="false" ht="15" hidden="false" customHeight="false" outlineLevel="0" collapsed="false">
      <c r="A355" s="24"/>
      <c r="B355" s="20"/>
      <c r="C355" s="12" t="str">
        <f aca="false">IF($B355="","",T(IFERROR(INDEX(Sätze!$C$2:$C$121,MATCH($B355,Sätze!$B$2:$B$121,0)),"")))</f>
        <v/>
      </c>
      <c r="D355" s="22"/>
      <c r="E355" s="20"/>
      <c r="F355" s="30" t="str">
        <f aca="false">IF(OR($B355="",$D355="",$E355=""),"",IF($E355="kg",$D355,ROUND($D355*IFERROR(INDEX(Sätze!$G$2:$G$121,MATCH($B355,Sätze!$B$2:$B$121,0)),0),2)))</f>
        <v/>
      </c>
      <c r="G355" s="20"/>
      <c r="H355" s="20"/>
      <c r="I355" s="30" t="str">
        <f aca="false">IF(OR($C355="",$H355=""),"",IFERROR(INDEX(Preise!$D$2:$D$201,MATCH($C355&amp;"|"&amp;$H355,Preise!$E$2:$E$201,0)),""))</f>
        <v/>
      </c>
      <c r="J355" s="30" t="str">
        <f aca="false">IF(OR($D355="",N($I355)=0),"",ROUND($D355*$I355,2))</f>
        <v/>
      </c>
      <c r="K355" s="21"/>
      <c r="L355" s="30" t="str">
        <f aca="false">IF($K355="","",ROUND($K355/60*Stundensatz!$C$5,2))</f>
        <v/>
      </c>
      <c r="M355" s="20"/>
      <c r="N355" s="20"/>
    </row>
    <row r="356" customFormat="false" ht="15" hidden="false" customHeight="false" outlineLevel="0" collapsed="false">
      <c r="A356" s="24"/>
      <c r="B356" s="20"/>
      <c r="C356" s="12" t="str">
        <f aca="false">IF($B356="","",T(IFERROR(INDEX(Sätze!$C$2:$C$121,MATCH($B356,Sätze!$B$2:$B$121,0)),"")))</f>
        <v/>
      </c>
      <c r="D356" s="22"/>
      <c r="E356" s="20"/>
      <c r="F356" s="30" t="str">
        <f aca="false">IF(OR($B356="",$D356="",$E356=""),"",IF($E356="kg",$D356,ROUND($D356*IFERROR(INDEX(Sätze!$G$2:$G$121,MATCH($B356,Sätze!$B$2:$B$121,0)),0),2)))</f>
        <v/>
      </c>
      <c r="G356" s="20"/>
      <c r="H356" s="20"/>
      <c r="I356" s="30" t="str">
        <f aca="false">IF(OR($C356="",$H356=""),"",IFERROR(INDEX(Preise!$D$2:$D$201,MATCH($C356&amp;"|"&amp;$H356,Preise!$E$2:$E$201,0)),""))</f>
        <v/>
      </c>
      <c r="J356" s="30" t="str">
        <f aca="false">IF(OR($D356="",N($I356)=0),"",ROUND($D356*$I356,2))</f>
        <v/>
      </c>
      <c r="K356" s="21"/>
      <c r="L356" s="30" t="str">
        <f aca="false">IF($K356="","",ROUND($K356/60*Stundensatz!$C$5,2))</f>
        <v/>
      </c>
      <c r="M356" s="20"/>
      <c r="N356" s="20"/>
    </row>
    <row r="357" customFormat="false" ht="15" hidden="false" customHeight="false" outlineLevel="0" collapsed="false">
      <c r="A357" s="24"/>
      <c r="B357" s="20"/>
      <c r="C357" s="12" t="str">
        <f aca="false">IF($B357="","",T(IFERROR(INDEX(Sätze!$C$2:$C$121,MATCH($B357,Sätze!$B$2:$B$121,0)),"")))</f>
        <v/>
      </c>
      <c r="D357" s="22"/>
      <c r="E357" s="20"/>
      <c r="F357" s="30" t="str">
        <f aca="false">IF(OR($B357="",$D357="",$E357=""),"",IF($E357="kg",$D357,ROUND($D357*IFERROR(INDEX(Sätze!$G$2:$G$121,MATCH($B357,Sätze!$B$2:$B$121,0)),0),2)))</f>
        <v/>
      </c>
      <c r="G357" s="20"/>
      <c r="H357" s="20"/>
      <c r="I357" s="30" t="str">
        <f aca="false">IF(OR($C357="",$H357=""),"",IFERROR(INDEX(Preise!$D$2:$D$201,MATCH($C357&amp;"|"&amp;$H357,Preise!$E$2:$E$201,0)),""))</f>
        <v/>
      </c>
      <c r="J357" s="30" t="str">
        <f aca="false">IF(OR($D357="",N($I357)=0),"",ROUND($D357*$I357,2))</f>
        <v/>
      </c>
      <c r="K357" s="21"/>
      <c r="L357" s="30" t="str">
        <f aca="false">IF($K357="","",ROUND($K357/60*Stundensatz!$C$5,2))</f>
        <v/>
      </c>
      <c r="M357" s="20"/>
      <c r="N357" s="20"/>
    </row>
    <row r="358" customFormat="false" ht="15" hidden="false" customHeight="false" outlineLevel="0" collapsed="false">
      <c r="A358" s="24"/>
      <c r="B358" s="20"/>
      <c r="C358" s="12" t="str">
        <f aca="false">IF($B358="","",T(IFERROR(INDEX(Sätze!$C$2:$C$121,MATCH($B358,Sätze!$B$2:$B$121,0)),"")))</f>
        <v/>
      </c>
      <c r="D358" s="22"/>
      <c r="E358" s="20"/>
      <c r="F358" s="30" t="str">
        <f aca="false">IF(OR($B358="",$D358="",$E358=""),"",IF($E358="kg",$D358,ROUND($D358*IFERROR(INDEX(Sätze!$G$2:$G$121,MATCH($B358,Sätze!$B$2:$B$121,0)),0),2)))</f>
        <v/>
      </c>
      <c r="G358" s="20"/>
      <c r="H358" s="20"/>
      <c r="I358" s="30" t="str">
        <f aca="false">IF(OR($C358="",$H358=""),"",IFERROR(INDEX(Preise!$D$2:$D$201,MATCH($C358&amp;"|"&amp;$H358,Preise!$E$2:$E$201,0)),""))</f>
        <v/>
      </c>
      <c r="J358" s="30" t="str">
        <f aca="false">IF(OR($D358="",N($I358)=0),"",ROUND($D358*$I358,2))</f>
        <v/>
      </c>
      <c r="K358" s="21"/>
      <c r="L358" s="30" t="str">
        <f aca="false">IF($K358="","",ROUND($K358/60*Stundensatz!$C$5,2))</f>
        <v/>
      </c>
      <c r="M358" s="20"/>
      <c r="N358" s="20"/>
    </row>
    <row r="359" customFormat="false" ht="15" hidden="false" customHeight="false" outlineLevel="0" collapsed="false">
      <c r="A359" s="24"/>
      <c r="B359" s="20"/>
      <c r="C359" s="12" t="str">
        <f aca="false">IF($B359="","",T(IFERROR(INDEX(Sätze!$C$2:$C$121,MATCH($B359,Sätze!$B$2:$B$121,0)),"")))</f>
        <v/>
      </c>
      <c r="D359" s="22"/>
      <c r="E359" s="20"/>
      <c r="F359" s="30" t="str">
        <f aca="false">IF(OR($B359="",$D359="",$E359=""),"",IF($E359="kg",$D359,ROUND($D359*IFERROR(INDEX(Sätze!$G$2:$G$121,MATCH($B359,Sätze!$B$2:$B$121,0)),0),2)))</f>
        <v/>
      </c>
      <c r="G359" s="20"/>
      <c r="H359" s="20"/>
      <c r="I359" s="30" t="str">
        <f aca="false">IF(OR($C359="",$H359=""),"",IFERROR(INDEX(Preise!$D$2:$D$201,MATCH($C359&amp;"|"&amp;$H359,Preise!$E$2:$E$201,0)),""))</f>
        <v/>
      </c>
      <c r="J359" s="30" t="str">
        <f aca="false">IF(OR($D359="",N($I359)=0),"",ROUND($D359*$I359,2))</f>
        <v/>
      </c>
      <c r="K359" s="21"/>
      <c r="L359" s="30" t="str">
        <f aca="false">IF($K359="","",ROUND($K359/60*Stundensatz!$C$5,2))</f>
        <v/>
      </c>
      <c r="M359" s="20"/>
      <c r="N359" s="20"/>
    </row>
    <row r="360" customFormat="false" ht="15" hidden="false" customHeight="false" outlineLevel="0" collapsed="false">
      <c r="A360" s="24"/>
      <c r="B360" s="20"/>
      <c r="C360" s="12" t="str">
        <f aca="false">IF($B360="","",T(IFERROR(INDEX(Sätze!$C$2:$C$121,MATCH($B360,Sätze!$B$2:$B$121,0)),"")))</f>
        <v/>
      </c>
      <c r="D360" s="22"/>
      <c r="E360" s="20"/>
      <c r="F360" s="30" t="str">
        <f aca="false">IF(OR($B360="",$D360="",$E360=""),"",IF($E360="kg",$D360,ROUND($D360*IFERROR(INDEX(Sätze!$G$2:$G$121,MATCH($B360,Sätze!$B$2:$B$121,0)),0),2)))</f>
        <v/>
      </c>
      <c r="G360" s="20"/>
      <c r="H360" s="20"/>
      <c r="I360" s="30" t="str">
        <f aca="false">IF(OR($C360="",$H360=""),"",IFERROR(INDEX(Preise!$D$2:$D$201,MATCH($C360&amp;"|"&amp;$H360,Preise!$E$2:$E$201,0)),""))</f>
        <v/>
      </c>
      <c r="J360" s="30" t="str">
        <f aca="false">IF(OR($D360="",N($I360)=0),"",ROUND($D360*$I360,2))</f>
        <v/>
      </c>
      <c r="K360" s="21"/>
      <c r="L360" s="30" t="str">
        <f aca="false">IF($K360="","",ROUND($K360/60*Stundensatz!$C$5,2))</f>
        <v/>
      </c>
      <c r="M360" s="20"/>
      <c r="N360" s="20"/>
    </row>
    <row r="361" customFormat="false" ht="15" hidden="false" customHeight="false" outlineLevel="0" collapsed="false">
      <c r="A361" s="24"/>
      <c r="B361" s="20"/>
      <c r="C361" s="12" t="str">
        <f aca="false">IF($B361="","",T(IFERROR(INDEX(Sätze!$C$2:$C$121,MATCH($B361,Sätze!$B$2:$B$121,0)),"")))</f>
        <v/>
      </c>
      <c r="D361" s="22"/>
      <c r="E361" s="20"/>
      <c r="F361" s="30" t="str">
        <f aca="false">IF(OR($B361="",$D361="",$E361=""),"",IF($E361="kg",$D361,ROUND($D361*IFERROR(INDEX(Sätze!$G$2:$G$121,MATCH($B361,Sätze!$B$2:$B$121,0)),0),2)))</f>
        <v/>
      </c>
      <c r="G361" s="20"/>
      <c r="H361" s="20"/>
      <c r="I361" s="30" t="str">
        <f aca="false">IF(OR($C361="",$H361=""),"",IFERROR(INDEX(Preise!$D$2:$D$201,MATCH($C361&amp;"|"&amp;$H361,Preise!$E$2:$E$201,0)),""))</f>
        <v/>
      </c>
      <c r="J361" s="30" t="str">
        <f aca="false">IF(OR($D361="",N($I361)=0),"",ROUND($D361*$I361,2))</f>
        <v/>
      </c>
      <c r="K361" s="21"/>
      <c r="L361" s="30" t="str">
        <f aca="false">IF($K361="","",ROUND($K361/60*Stundensatz!$C$5,2))</f>
        <v/>
      </c>
      <c r="M361" s="20"/>
      <c r="N361" s="20"/>
    </row>
    <row r="362" customFormat="false" ht="15" hidden="false" customHeight="false" outlineLevel="0" collapsed="false">
      <c r="A362" s="24"/>
      <c r="B362" s="20"/>
      <c r="C362" s="12" t="str">
        <f aca="false">IF($B362="","",T(IFERROR(INDEX(Sätze!$C$2:$C$121,MATCH($B362,Sätze!$B$2:$B$121,0)),"")))</f>
        <v/>
      </c>
      <c r="D362" s="22"/>
      <c r="E362" s="20"/>
      <c r="F362" s="30" t="str">
        <f aca="false">IF(OR($B362="",$D362="",$E362=""),"",IF($E362="kg",$D362,ROUND($D362*IFERROR(INDEX(Sätze!$G$2:$G$121,MATCH($B362,Sätze!$B$2:$B$121,0)),0),2)))</f>
        <v/>
      </c>
      <c r="G362" s="20"/>
      <c r="H362" s="20"/>
      <c r="I362" s="30" t="str">
        <f aca="false">IF(OR($C362="",$H362=""),"",IFERROR(INDEX(Preise!$D$2:$D$201,MATCH($C362&amp;"|"&amp;$H362,Preise!$E$2:$E$201,0)),""))</f>
        <v/>
      </c>
      <c r="J362" s="30" t="str">
        <f aca="false">IF(OR($D362="",N($I362)=0),"",ROUND($D362*$I362,2))</f>
        <v/>
      </c>
      <c r="K362" s="21"/>
      <c r="L362" s="30" t="str">
        <f aca="false">IF($K362="","",ROUND($K362/60*Stundensatz!$C$5,2))</f>
        <v/>
      </c>
      <c r="M362" s="20"/>
      <c r="N362" s="20"/>
    </row>
    <row r="363" customFormat="false" ht="15" hidden="false" customHeight="false" outlineLevel="0" collapsed="false">
      <c r="A363" s="24"/>
      <c r="B363" s="20"/>
      <c r="C363" s="12" t="str">
        <f aca="false">IF($B363="","",T(IFERROR(INDEX(Sätze!$C$2:$C$121,MATCH($B363,Sätze!$B$2:$B$121,0)),"")))</f>
        <v/>
      </c>
      <c r="D363" s="22"/>
      <c r="E363" s="20"/>
      <c r="F363" s="30" t="str">
        <f aca="false">IF(OR($B363="",$D363="",$E363=""),"",IF($E363="kg",$D363,ROUND($D363*IFERROR(INDEX(Sätze!$G$2:$G$121,MATCH($B363,Sätze!$B$2:$B$121,0)),0),2)))</f>
        <v/>
      </c>
      <c r="G363" s="20"/>
      <c r="H363" s="20"/>
      <c r="I363" s="30" t="str">
        <f aca="false">IF(OR($C363="",$H363=""),"",IFERROR(INDEX(Preise!$D$2:$D$201,MATCH($C363&amp;"|"&amp;$H363,Preise!$E$2:$E$201,0)),""))</f>
        <v/>
      </c>
      <c r="J363" s="30" t="str">
        <f aca="false">IF(OR($D363="",N($I363)=0),"",ROUND($D363*$I363,2))</f>
        <v/>
      </c>
      <c r="K363" s="21"/>
      <c r="L363" s="30" t="str">
        <f aca="false">IF($K363="","",ROUND($K363/60*Stundensatz!$C$5,2))</f>
        <v/>
      </c>
      <c r="M363" s="20"/>
      <c r="N363" s="20"/>
    </row>
    <row r="364" customFormat="false" ht="15" hidden="false" customHeight="false" outlineLevel="0" collapsed="false">
      <c r="A364" s="24"/>
      <c r="B364" s="20"/>
      <c r="C364" s="12" t="str">
        <f aca="false">IF($B364="","",T(IFERROR(INDEX(Sätze!$C$2:$C$121,MATCH($B364,Sätze!$B$2:$B$121,0)),"")))</f>
        <v/>
      </c>
      <c r="D364" s="22"/>
      <c r="E364" s="20"/>
      <c r="F364" s="30" t="str">
        <f aca="false">IF(OR($B364="",$D364="",$E364=""),"",IF($E364="kg",$D364,ROUND($D364*IFERROR(INDEX(Sätze!$G$2:$G$121,MATCH($B364,Sätze!$B$2:$B$121,0)),0),2)))</f>
        <v/>
      </c>
      <c r="G364" s="20"/>
      <c r="H364" s="20"/>
      <c r="I364" s="30" t="str">
        <f aca="false">IF(OR($C364="",$H364=""),"",IFERROR(INDEX(Preise!$D$2:$D$201,MATCH($C364&amp;"|"&amp;$H364,Preise!$E$2:$E$201,0)),""))</f>
        <v/>
      </c>
      <c r="J364" s="30" t="str">
        <f aca="false">IF(OR($D364="",N($I364)=0),"",ROUND($D364*$I364,2))</f>
        <v/>
      </c>
      <c r="K364" s="21"/>
      <c r="L364" s="30" t="str">
        <f aca="false">IF($K364="","",ROUND($K364/60*Stundensatz!$C$5,2))</f>
        <v/>
      </c>
      <c r="M364" s="20"/>
      <c r="N364" s="20"/>
    </row>
    <row r="365" customFormat="false" ht="15" hidden="false" customHeight="false" outlineLevel="0" collapsed="false">
      <c r="A365" s="24"/>
      <c r="B365" s="20"/>
      <c r="C365" s="12" t="str">
        <f aca="false">IF($B365="","",T(IFERROR(INDEX(Sätze!$C$2:$C$121,MATCH($B365,Sätze!$B$2:$B$121,0)),"")))</f>
        <v/>
      </c>
      <c r="D365" s="22"/>
      <c r="E365" s="20"/>
      <c r="F365" s="30" t="str">
        <f aca="false">IF(OR($B365="",$D365="",$E365=""),"",IF($E365="kg",$D365,ROUND($D365*IFERROR(INDEX(Sätze!$G$2:$G$121,MATCH($B365,Sätze!$B$2:$B$121,0)),0),2)))</f>
        <v/>
      </c>
      <c r="G365" s="20"/>
      <c r="H365" s="20"/>
      <c r="I365" s="30" t="str">
        <f aca="false">IF(OR($C365="",$H365=""),"",IFERROR(INDEX(Preise!$D$2:$D$201,MATCH($C365&amp;"|"&amp;$H365,Preise!$E$2:$E$201,0)),""))</f>
        <v/>
      </c>
      <c r="J365" s="30" t="str">
        <f aca="false">IF(OR($D365="",N($I365)=0),"",ROUND($D365*$I365,2))</f>
        <v/>
      </c>
      <c r="K365" s="21"/>
      <c r="L365" s="30" t="str">
        <f aca="false">IF($K365="","",ROUND($K365/60*Stundensatz!$C$5,2))</f>
        <v/>
      </c>
      <c r="M365" s="20"/>
      <c r="N365" s="20"/>
    </row>
    <row r="366" customFormat="false" ht="15" hidden="false" customHeight="false" outlineLevel="0" collapsed="false">
      <c r="A366" s="24"/>
      <c r="B366" s="20"/>
      <c r="C366" s="12" t="str">
        <f aca="false">IF($B366="","",T(IFERROR(INDEX(Sätze!$C$2:$C$121,MATCH($B366,Sätze!$B$2:$B$121,0)),"")))</f>
        <v/>
      </c>
      <c r="D366" s="22"/>
      <c r="E366" s="20"/>
      <c r="F366" s="30" t="str">
        <f aca="false">IF(OR($B366="",$D366="",$E366=""),"",IF($E366="kg",$D366,ROUND($D366*IFERROR(INDEX(Sätze!$G$2:$G$121,MATCH($B366,Sätze!$B$2:$B$121,0)),0),2)))</f>
        <v/>
      </c>
      <c r="G366" s="20"/>
      <c r="H366" s="20"/>
      <c r="I366" s="30" t="str">
        <f aca="false">IF(OR($C366="",$H366=""),"",IFERROR(INDEX(Preise!$D$2:$D$201,MATCH($C366&amp;"|"&amp;$H366,Preise!$E$2:$E$201,0)),""))</f>
        <v/>
      </c>
      <c r="J366" s="30" t="str">
        <f aca="false">IF(OR($D366="",N($I366)=0),"",ROUND($D366*$I366,2))</f>
        <v/>
      </c>
      <c r="K366" s="21"/>
      <c r="L366" s="30" t="str">
        <f aca="false">IF($K366="","",ROUND($K366/60*Stundensatz!$C$5,2))</f>
        <v/>
      </c>
      <c r="M366" s="20"/>
      <c r="N366" s="20"/>
    </row>
    <row r="367" customFormat="false" ht="15" hidden="false" customHeight="false" outlineLevel="0" collapsed="false">
      <c r="A367" s="24"/>
      <c r="B367" s="20"/>
      <c r="C367" s="12" t="str">
        <f aca="false">IF($B367="","",T(IFERROR(INDEX(Sätze!$C$2:$C$121,MATCH($B367,Sätze!$B$2:$B$121,0)),"")))</f>
        <v/>
      </c>
      <c r="D367" s="22"/>
      <c r="E367" s="20"/>
      <c r="F367" s="30" t="str">
        <f aca="false">IF(OR($B367="",$D367="",$E367=""),"",IF($E367="kg",$D367,ROUND($D367*IFERROR(INDEX(Sätze!$G$2:$G$121,MATCH($B367,Sätze!$B$2:$B$121,0)),0),2)))</f>
        <v/>
      </c>
      <c r="G367" s="20"/>
      <c r="H367" s="20"/>
      <c r="I367" s="30" t="str">
        <f aca="false">IF(OR($C367="",$H367=""),"",IFERROR(INDEX(Preise!$D$2:$D$201,MATCH($C367&amp;"|"&amp;$H367,Preise!$E$2:$E$201,0)),""))</f>
        <v/>
      </c>
      <c r="J367" s="30" t="str">
        <f aca="false">IF(OR($D367="",N($I367)=0),"",ROUND($D367*$I367,2))</f>
        <v/>
      </c>
      <c r="K367" s="21"/>
      <c r="L367" s="30" t="str">
        <f aca="false">IF($K367="","",ROUND($K367/60*Stundensatz!$C$5,2))</f>
        <v/>
      </c>
      <c r="M367" s="20"/>
      <c r="N367" s="20"/>
    </row>
    <row r="368" customFormat="false" ht="15" hidden="false" customHeight="false" outlineLevel="0" collapsed="false">
      <c r="A368" s="24"/>
      <c r="B368" s="20"/>
      <c r="C368" s="12" t="str">
        <f aca="false">IF($B368="","",T(IFERROR(INDEX(Sätze!$C$2:$C$121,MATCH($B368,Sätze!$B$2:$B$121,0)),"")))</f>
        <v/>
      </c>
      <c r="D368" s="22"/>
      <c r="E368" s="20"/>
      <c r="F368" s="30" t="str">
        <f aca="false">IF(OR($B368="",$D368="",$E368=""),"",IF($E368="kg",$D368,ROUND($D368*IFERROR(INDEX(Sätze!$G$2:$G$121,MATCH($B368,Sätze!$B$2:$B$121,0)),0),2)))</f>
        <v/>
      </c>
      <c r="G368" s="20"/>
      <c r="H368" s="20"/>
      <c r="I368" s="30" t="str">
        <f aca="false">IF(OR($C368="",$H368=""),"",IFERROR(INDEX(Preise!$D$2:$D$201,MATCH($C368&amp;"|"&amp;$H368,Preise!$E$2:$E$201,0)),""))</f>
        <v/>
      </c>
      <c r="J368" s="30" t="str">
        <f aca="false">IF(OR($D368="",N($I368)=0),"",ROUND($D368*$I368,2))</f>
        <v/>
      </c>
      <c r="K368" s="21"/>
      <c r="L368" s="30" t="str">
        <f aca="false">IF($K368="","",ROUND($K368/60*Stundensatz!$C$5,2))</f>
        <v/>
      </c>
      <c r="M368" s="20"/>
      <c r="N368" s="20"/>
    </row>
    <row r="369" customFormat="false" ht="15" hidden="false" customHeight="false" outlineLevel="0" collapsed="false">
      <c r="A369" s="24"/>
      <c r="B369" s="20"/>
      <c r="C369" s="12" t="str">
        <f aca="false">IF($B369="","",T(IFERROR(INDEX(Sätze!$C$2:$C$121,MATCH($B369,Sätze!$B$2:$B$121,0)),"")))</f>
        <v/>
      </c>
      <c r="D369" s="22"/>
      <c r="E369" s="20"/>
      <c r="F369" s="30" t="str">
        <f aca="false">IF(OR($B369="",$D369="",$E369=""),"",IF($E369="kg",$D369,ROUND($D369*IFERROR(INDEX(Sätze!$G$2:$G$121,MATCH($B369,Sätze!$B$2:$B$121,0)),0),2)))</f>
        <v/>
      </c>
      <c r="G369" s="20"/>
      <c r="H369" s="20"/>
      <c r="I369" s="30" t="str">
        <f aca="false">IF(OR($C369="",$H369=""),"",IFERROR(INDEX(Preise!$D$2:$D$201,MATCH($C369&amp;"|"&amp;$H369,Preise!$E$2:$E$201,0)),""))</f>
        <v/>
      </c>
      <c r="J369" s="30" t="str">
        <f aca="false">IF(OR($D369="",N($I369)=0),"",ROUND($D369*$I369,2))</f>
        <v/>
      </c>
      <c r="K369" s="21"/>
      <c r="L369" s="30" t="str">
        <f aca="false">IF($K369="","",ROUND($K369/60*Stundensatz!$C$5,2))</f>
        <v/>
      </c>
      <c r="M369" s="20"/>
      <c r="N369" s="20"/>
    </row>
    <row r="370" customFormat="false" ht="15" hidden="false" customHeight="false" outlineLevel="0" collapsed="false">
      <c r="A370" s="24"/>
      <c r="B370" s="20"/>
      <c r="C370" s="12" t="str">
        <f aca="false">IF($B370="","",T(IFERROR(INDEX(Sätze!$C$2:$C$121,MATCH($B370,Sätze!$B$2:$B$121,0)),"")))</f>
        <v/>
      </c>
      <c r="D370" s="22"/>
      <c r="E370" s="20"/>
      <c r="F370" s="30" t="str">
        <f aca="false">IF(OR($B370="",$D370="",$E370=""),"",IF($E370="kg",$D370,ROUND($D370*IFERROR(INDEX(Sätze!$G$2:$G$121,MATCH($B370,Sätze!$B$2:$B$121,0)),0),2)))</f>
        <v/>
      </c>
      <c r="G370" s="20"/>
      <c r="H370" s="20"/>
      <c r="I370" s="30" t="str">
        <f aca="false">IF(OR($C370="",$H370=""),"",IFERROR(INDEX(Preise!$D$2:$D$201,MATCH($C370&amp;"|"&amp;$H370,Preise!$E$2:$E$201,0)),""))</f>
        <v/>
      </c>
      <c r="J370" s="30" t="str">
        <f aca="false">IF(OR($D370="",N($I370)=0),"",ROUND($D370*$I370,2))</f>
        <v/>
      </c>
      <c r="K370" s="21"/>
      <c r="L370" s="30" t="str">
        <f aca="false">IF($K370="","",ROUND($K370/60*Stundensatz!$C$5,2))</f>
        <v/>
      </c>
      <c r="M370" s="20"/>
      <c r="N370" s="20"/>
    </row>
    <row r="371" customFormat="false" ht="15" hidden="false" customHeight="false" outlineLevel="0" collapsed="false">
      <c r="A371" s="24"/>
      <c r="B371" s="20"/>
      <c r="C371" s="12" t="str">
        <f aca="false">IF($B371="","",T(IFERROR(INDEX(Sätze!$C$2:$C$121,MATCH($B371,Sätze!$B$2:$B$121,0)),"")))</f>
        <v/>
      </c>
      <c r="D371" s="22"/>
      <c r="E371" s="20"/>
      <c r="F371" s="30" t="str">
        <f aca="false">IF(OR($B371="",$D371="",$E371=""),"",IF($E371="kg",$D371,ROUND($D371*IFERROR(INDEX(Sätze!$G$2:$G$121,MATCH($B371,Sätze!$B$2:$B$121,0)),0),2)))</f>
        <v/>
      </c>
      <c r="G371" s="20"/>
      <c r="H371" s="20"/>
      <c r="I371" s="30" t="str">
        <f aca="false">IF(OR($C371="",$H371=""),"",IFERROR(INDEX(Preise!$D$2:$D$201,MATCH($C371&amp;"|"&amp;$H371,Preise!$E$2:$E$201,0)),""))</f>
        <v/>
      </c>
      <c r="J371" s="30" t="str">
        <f aca="false">IF(OR($D371="",N($I371)=0),"",ROUND($D371*$I371,2))</f>
        <v/>
      </c>
      <c r="K371" s="21"/>
      <c r="L371" s="30" t="str">
        <f aca="false">IF($K371="","",ROUND($K371/60*Stundensatz!$C$5,2))</f>
        <v/>
      </c>
      <c r="M371" s="20"/>
      <c r="N371" s="20"/>
    </row>
    <row r="372" customFormat="false" ht="15" hidden="false" customHeight="false" outlineLevel="0" collapsed="false">
      <c r="A372" s="24"/>
      <c r="B372" s="20"/>
      <c r="C372" s="12" t="str">
        <f aca="false">IF($B372="","",T(IFERROR(INDEX(Sätze!$C$2:$C$121,MATCH($B372,Sätze!$B$2:$B$121,0)),"")))</f>
        <v/>
      </c>
      <c r="D372" s="22"/>
      <c r="E372" s="20"/>
      <c r="F372" s="30" t="str">
        <f aca="false">IF(OR($B372="",$D372="",$E372=""),"",IF($E372="kg",$D372,ROUND($D372*IFERROR(INDEX(Sätze!$G$2:$G$121,MATCH($B372,Sätze!$B$2:$B$121,0)),0),2)))</f>
        <v/>
      </c>
      <c r="G372" s="20"/>
      <c r="H372" s="20"/>
      <c r="I372" s="30" t="str">
        <f aca="false">IF(OR($C372="",$H372=""),"",IFERROR(INDEX(Preise!$D$2:$D$201,MATCH($C372&amp;"|"&amp;$H372,Preise!$E$2:$E$201,0)),""))</f>
        <v/>
      </c>
      <c r="J372" s="30" t="str">
        <f aca="false">IF(OR($D372="",N($I372)=0),"",ROUND($D372*$I372,2))</f>
        <v/>
      </c>
      <c r="K372" s="21"/>
      <c r="L372" s="30" t="str">
        <f aca="false">IF($K372="","",ROUND($K372/60*Stundensatz!$C$5,2))</f>
        <v/>
      </c>
      <c r="M372" s="20"/>
      <c r="N372" s="20"/>
    </row>
    <row r="373" customFormat="false" ht="15" hidden="false" customHeight="false" outlineLevel="0" collapsed="false">
      <c r="A373" s="24"/>
      <c r="B373" s="20"/>
      <c r="C373" s="12" t="str">
        <f aca="false">IF($B373="","",T(IFERROR(INDEX(Sätze!$C$2:$C$121,MATCH($B373,Sätze!$B$2:$B$121,0)),"")))</f>
        <v/>
      </c>
      <c r="D373" s="22"/>
      <c r="E373" s="20"/>
      <c r="F373" s="30" t="str">
        <f aca="false">IF(OR($B373="",$D373="",$E373=""),"",IF($E373="kg",$D373,ROUND($D373*IFERROR(INDEX(Sätze!$G$2:$G$121,MATCH($B373,Sätze!$B$2:$B$121,0)),0),2)))</f>
        <v/>
      </c>
      <c r="G373" s="20"/>
      <c r="H373" s="20"/>
      <c r="I373" s="30" t="str">
        <f aca="false">IF(OR($C373="",$H373=""),"",IFERROR(INDEX(Preise!$D$2:$D$201,MATCH($C373&amp;"|"&amp;$H373,Preise!$E$2:$E$201,0)),""))</f>
        <v/>
      </c>
      <c r="J373" s="30" t="str">
        <f aca="false">IF(OR($D373="",N($I373)=0),"",ROUND($D373*$I373,2))</f>
        <v/>
      </c>
      <c r="K373" s="21"/>
      <c r="L373" s="30" t="str">
        <f aca="false">IF($K373="","",ROUND($K373/60*Stundensatz!$C$5,2))</f>
        <v/>
      </c>
      <c r="M373" s="20"/>
      <c r="N373" s="20"/>
    </row>
    <row r="374" customFormat="false" ht="15" hidden="false" customHeight="false" outlineLevel="0" collapsed="false">
      <c r="A374" s="24"/>
      <c r="B374" s="20"/>
      <c r="C374" s="12" t="str">
        <f aca="false">IF($B374="","",T(IFERROR(INDEX(Sätze!$C$2:$C$121,MATCH($B374,Sätze!$B$2:$B$121,0)),"")))</f>
        <v/>
      </c>
      <c r="D374" s="22"/>
      <c r="E374" s="20"/>
      <c r="F374" s="30" t="str">
        <f aca="false">IF(OR($B374="",$D374="",$E374=""),"",IF($E374="kg",$D374,ROUND($D374*IFERROR(INDEX(Sätze!$G$2:$G$121,MATCH($B374,Sätze!$B$2:$B$121,0)),0),2)))</f>
        <v/>
      </c>
      <c r="G374" s="20"/>
      <c r="H374" s="20"/>
      <c r="I374" s="30" t="str">
        <f aca="false">IF(OR($C374="",$H374=""),"",IFERROR(INDEX(Preise!$D$2:$D$201,MATCH($C374&amp;"|"&amp;$H374,Preise!$E$2:$E$201,0)),""))</f>
        <v/>
      </c>
      <c r="J374" s="30" t="str">
        <f aca="false">IF(OR($D374="",N($I374)=0),"",ROUND($D374*$I374,2))</f>
        <v/>
      </c>
      <c r="K374" s="21"/>
      <c r="L374" s="30" t="str">
        <f aca="false">IF($K374="","",ROUND($K374/60*Stundensatz!$C$5,2))</f>
        <v/>
      </c>
      <c r="M374" s="20"/>
      <c r="N374" s="20"/>
    </row>
    <row r="375" customFormat="false" ht="15" hidden="false" customHeight="false" outlineLevel="0" collapsed="false">
      <c r="A375" s="24"/>
      <c r="B375" s="20"/>
      <c r="C375" s="12" t="str">
        <f aca="false">IF($B375="","",T(IFERROR(INDEX(Sätze!$C$2:$C$121,MATCH($B375,Sätze!$B$2:$B$121,0)),"")))</f>
        <v/>
      </c>
      <c r="D375" s="22"/>
      <c r="E375" s="20"/>
      <c r="F375" s="30" t="str">
        <f aca="false">IF(OR($B375="",$D375="",$E375=""),"",IF($E375="kg",$D375,ROUND($D375*IFERROR(INDEX(Sätze!$G$2:$G$121,MATCH($B375,Sätze!$B$2:$B$121,0)),0),2)))</f>
        <v/>
      </c>
      <c r="G375" s="20"/>
      <c r="H375" s="20"/>
      <c r="I375" s="30" t="str">
        <f aca="false">IF(OR($C375="",$H375=""),"",IFERROR(INDEX(Preise!$D$2:$D$201,MATCH($C375&amp;"|"&amp;$H375,Preise!$E$2:$E$201,0)),""))</f>
        <v/>
      </c>
      <c r="J375" s="30" t="str">
        <f aca="false">IF(OR($D375="",N($I375)=0),"",ROUND($D375*$I375,2))</f>
        <v/>
      </c>
      <c r="K375" s="21"/>
      <c r="L375" s="30" t="str">
        <f aca="false">IF($K375="","",ROUND($K375/60*Stundensatz!$C$5,2))</f>
        <v/>
      </c>
      <c r="M375" s="20"/>
      <c r="N375" s="20"/>
    </row>
    <row r="376" customFormat="false" ht="15" hidden="false" customHeight="false" outlineLevel="0" collapsed="false">
      <c r="A376" s="24"/>
      <c r="B376" s="20"/>
      <c r="C376" s="12" t="str">
        <f aca="false">IF($B376="","",T(IFERROR(INDEX(Sätze!$C$2:$C$121,MATCH($B376,Sätze!$B$2:$B$121,0)),"")))</f>
        <v/>
      </c>
      <c r="D376" s="22"/>
      <c r="E376" s="20"/>
      <c r="F376" s="30" t="str">
        <f aca="false">IF(OR($B376="",$D376="",$E376=""),"",IF($E376="kg",$D376,ROUND($D376*IFERROR(INDEX(Sätze!$G$2:$G$121,MATCH($B376,Sätze!$B$2:$B$121,0)),0),2)))</f>
        <v/>
      </c>
      <c r="G376" s="20"/>
      <c r="H376" s="20"/>
      <c r="I376" s="30" t="str">
        <f aca="false">IF(OR($C376="",$H376=""),"",IFERROR(INDEX(Preise!$D$2:$D$201,MATCH($C376&amp;"|"&amp;$H376,Preise!$E$2:$E$201,0)),""))</f>
        <v/>
      </c>
      <c r="J376" s="30" t="str">
        <f aca="false">IF(OR($D376="",N($I376)=0),"",ROUND($D376*$I376,2))</f>
        <v/>
      </c>
      <c r="K376" s="21"/>
      <c r="L376" s="30" t="str">
        <f aca="false">IF($K376="","",ROUND($K376/60*Stundensatz!$C$5,2))</f>
        <v/>
      </c>
      <c r="M376" s="20"/>
      <c r="N376" s="20"/>
    </row>
    <row r="377" customFormat="false" ht="15" hidden="false" customHeight="false" outlineLevel="0" collapsed="false">
      <c r="A377" s="24"/>
      <c r="B377" s="20"/>
      <c r="C377" s="12" t="str">
        <f aca="false">IF($B377="","",T(IFERROR(INDEX(Sätze!$C$2:$C$121,MATCH($B377,Sätze!$B$2:$B$121,0)),"")))</f>
        <v/>
      </c>
      <c r="D377" s="22"/>
      <c r="E377" s="20"/>
      <c r="F377" s="30" t="str">
        <f aca="false">IF(OR($B377="",$D377="",$E377=""),"",IF($E377="kg",$D377,ROUND($D377*IFERROR(INDEX(Sätze!$G$2:$G$121,MATCH($B377,Sätze!$B$2:$B$121,0)),0),2)))</f>
        <v/>
      </c>
      <c r="G377" s="20"/>
      <c r="H377" s="20"/>
      <c r="I377" s="30" t="str">
        <f aca="false">IF(OR($C377="",$H377=""),"",IFERROR(INDEX(Preise!$D$2:$D$201,MATCH($C377&amp;"|"&amp;$H377,Preise!$E$2:$E$201,0)),""))</f>
        <v/>
      </c>
      <c r="J377" s="30" t="str">
        <f aca="false">IF(OR($D377="",N($I377)=0),"",ROUND($D377*$I377,2))</f>
        <v/>
      </c>
      <c r="K377" s="21"/>
      <c r="L377" s="30" t="str">
        <f aca="false">IF($K377="","",ROUND($K377/60*Stundensatz!$C$5,2))</f>
        <v/>
      </c>
      <c r="M377" s="20"/>
      <c r="N377" s="20"/>
    </row>
    <row r="378" customFormat="false" ht="15" hidden="false" customHeight="false" outlineLevel="0" collapsed="false">
      <c r="A378" s="24"/>
      <c r="B378" s="20"/>
      <c r="C378" s="12" t="str">
        <f aca="false">IF($B378="","",T(IFERROR(INDEX(Sätze!$C$2:$C$121,MATCH($B378,Sätze!$B$2:$B$121,0)),"")))</f>
        <v/>
      </c>
      <c r="D378" s="22"/>
      <c r="E378" s="20"/>
      <c r="F378" s="30" t="str">
        <f aca="false">IF(OR($B378="",$D378="",$E378=""),"",IF($E378="kg",$D378,ROUND($D378*IFERROR(INDEX(Sätze!$G$2:$G$121,MATCH($B378,Sätze!$B$2:$B$121,0)),0),2)))</f>
        <v/>
      </c>
      <c r="G378" s="20"/>
      <c r="H378" s="20"/>
      <c r="I378" s="30" t="str">
        <f aca="false">IF(OR($C378="",$H378=""),"",IFERROR(INDEX(Preise!$D$2:$D$201,MATCH($C378&amp;"|"&amp;$H378,Preise!$E$2:$E$201,0)),""))</f>
        <v/>
      </c>
      <c r="J378" s="30" t="str">
        <f aca="false">IF(OR($D378="",N($I378)=0),"",ROUND($D378*$I378,2))</f>
        <v/>
      </c>
      <c r="K378" s="21"/>
      <c r="L378" s="30" t="str">
        <f aca="false">IF($K378="","",ROUND($K378/60*Stundensatz!$C$5,2))</f>
        <v/>
      </c>
      <c r="M378" s="20"/>
      <c r="N378" s="20"/>
    </row>
    <row r="379" customFormat="false" ht="15" hidden="false" customHeight="false" outlineLevel="0" collapsed="false">
      <c r="A379" s="24"/>
      <c r="B379" s="20"/>
      <c r="C379" s="12" t="str">
        <f aca="false">IF($B379="","",T(IFERROR(INDEX(Sätze!$C$2:$C$121,MATCH($B379,Sätze!$B$2:$B$121,0)),"")))</f>
        <v/>
      </c>
      <c r="D379" s="22"/>
      <c r="E379" s="20"/>
      <c r="F379" s="30" t="str">
        <f aca="false">IF(OR($B379="",$D379="",$E379=""),"",IF($E379="kg",$D379,ROUND($D379*IFERROR(INDEX(Sätze!$G$2:$G$121,MATCH($B379,Sätze!$B$2:$B$121,0)),0),2)))</f>
        <v/>
      </c>
      <c r="G379" s="20"/>
      <c r="H379" s="20"/>
      <c r="I379" s="30" t="str">
        <f aca="false">IF(OR($C379="",$H379=""),"",IFERROR(INDEX(Preise!$D$2:$D$201,MATCH($C379&amp;"|"&amp;$H379,Preise!$E$2:$E$201,0)),""))</f>
        <v/>
      </c>
      <c r="J379" s="30" t="str">
        <f aca="false">IF(OR($D379="",N($I379)=0),"",ROUND($D379*$I379,2))</f>
        <v/>
      </c>
      <c r="K379" s="21"/>
      <c r="L379" s="30" t="str">
        <f aca="false">IF($K379="","",ROUND($K379/60*Stundensatz!$C$5,2))</f>
        <v/>
      </c>
      <c r="M379" s="20"/>
      <c r="N379" s="20"/>
    </row>
    <row r="380" customFormat="false" ht="15" hidden="false" customHeight="false" outlineLevel="0" collapsed="false">
      <c r="A380" s="24"/>
      <c r="B380" s="20"/>
      <c r="C380" s="12" t="str">
        <f aca="false">IF($B380="","",T(IFERROR(INDEX(Sätze!$C$2:$C$121,MATCH($B380,Sätze!$B$2:$B$121,0)),"")))</f>
        <v/>
      </c>
      <c r="D380" s="22"/>
      <c r="E380" s="20"/>
      <c r="F380" s="30" t="str">
        <f aca="false">IF(OR($B380="",$D380="",$E380=""),"",IF($E380="kg",$D380,ROUND($D380*IFERROR(INDEX(Sätze!$G$2:$G$121,MATCH($B380,Sätze!$B$2:$B$121,0)),0),2)))</f>
        <v/>
      </c>
      <c r="G380" s="20"/>
      <c r="H380" s="20"/>
      <c r="I380" s="30" t="str">
        <f aca="false">IF(OR($C380="",$H380=""),"",IFERROR(INDEX(Preise!$D$2:$D$201,MATCH($C380&amp;"|"&amp;$H380,Preise!$E$2:$E$201,0)),""))</f>
        <v/>
      </c>
      <c r="J380" s="30" t="str">
        <f aca="false">IF(OR($D380="",N($I380)=0),"",ROUND($D380*$I380,2))</f>
        <v/>
      </c>
      <c r="K380" s="21"/>
      <c r="L380" s="30" t="str">
        <f aca="false">IF($K380="","",ROUND($K380/60*Stundensatz!$C$5,2))</f>
        <v/>
      </c>
      <c r="M380" s="20"/>
      <c r="N380" s="20"/>
    </row>
    <row r="381" customFormat="false" ht="15" hidden="false" customHeight="false" outlineLevel="0" collapsed="false">
      <c r="A381" s="24"/>
      <c r="B381" s="20"/>
      <c r="C381" s="12" t="str">
        <f aca="false">IF($B381="","",T(IFERROR(INDEX(Sätze!$C$2:$C$121,MATCH($B381,Sätze!$B$2:$B$121,0)),"")))</f>
        <v/>
      </c>
      <c r="D381" s="22"/>
      <c r="E381" s="20"/>
      <c r="F381" s="30" t="str">
        <f aca="false">IF(OR($B381="",$D381="",$E381=""),"",IF($E381="kg",$D381,ROUND($D381*IFERROR(INDEX(Sätze!$G$2:$G$121,MATCH($B381,Sätze!$B$2:$B$121,0)),0),2)))</f>
        <v/>
      </c>
      <c r="G381" s="20"/>
      <c r="H381" s="20"/>
      <c r="I381" s="30" t="str">
        <f aca="false">IF(OR($C381="",$H381=""),"",IFERROR(INDEX(Preise!$D$2:$D$201,MATCH($C381&amp;"|"&amp;$H381,Preise!$E$2:$E$201,0)),""))</f>
        <v/>
      </c>
      <c r="J381" s="30" t="str">
        <f aca="false">IF(OR($D381="",N($I381)=0),"",ROUND($D381*$I381,2))</f>
        <v/>
      </c>
      <c r="K381" s="21"/>
      <c r="L381" s="30" t="str">
        <f aca="false">IF($K381="","",ROUND($K381/60*Stundensatz!$C$5,2))</f>
        <v/>
      </c>
      <c r="M381" s="20"/>
      <c r="N381" s="20"/>
    </row>
    <row r="382" customFormat="false" ht="15" hidden="false" customHeight="false" outlineLevel="0" collapsed="false">
      <c r="A382" s="24"/>
      <c r="B382" s="20"/>
      <c r="C382" s="12" t="str">
        <f aca="false">IF($B382="","",T(IFERROR(INDEX(Sätze!$C$2:$C$121,MATCH($B382,Sätze!$B$2:$B$121,0)),"")))</f>
        <v/>
      </c>
      <c r="D382" s="22"/>
      <c r="E382" s="20"/>
      <c r="F382" s="30" t="str">
        <f aca="false">IF(OR($B382="",$D382="",$E382=""),"",IF($E382="kg",$D382,ROUND($D382*IFERROR(INDEX(Sätze!$G$2:$G$121,MATCH($B382,Sätze!$B$2:$B$121,0)),0),2)))</f>
        <v/>
      </c>
      <c r="G382" s="20"/>
      <c r="H382" s="20"/>
      <c r="I382" s="30" t="str">
        <f aca="false">IF(OR($C382="",$H382=""),"",IFERROR(INDEX(Preise!$D$2:$D$201,MATCH($C382&amp;"|"&amp;$H382,Preise!$E$2:$E$201,0)),""))</f>
        <v/>
      </c>
      <c r="J382" s="30" t="str">
        <f aca="false">IF(OR($D382="",N($I382)=0),"",ROUND($D382*$I382,2))</f>
        <v/>
      </c>
      <c r="K382" s="21"/>
      <c r="L382" s="30" t="str">
        <f aca="false">IF($K382="","",ROUND($K382/60*Stundensatz!$C$5,2))</f>
        <v/>
      </c>
      <c r="M382" s="20"/>
      <c r="N382" s="20"/>
    </row>
    <row r="383" customFormat="false" ht="15" hidden="false" customHeight="false" outlineLevel="0" collapsed="false">
      <c r="A383" s="24"/>
      <c r="B383" s="20"/>
      <c r="C383" s="12" t="str">
        <f aca="false">IF($B383="","",T(IFERROR(INDEX(Sätze!$C$2:$C$121,MATCH($B383,Sätze!$B$2:$B$121,0)),"")))</f>
        <v/>
      </c>
      <c r="D383" s="22"/>
      <c r="E383" s="20"/>
      <c r="F383" s="30" t="str">
        <f aca="false">IF(OR($B383="",$D383="",$E383=""),"",IF($E383="kg",$D383,ROUND($D383*IFERROR(INDEX(Sätze!$G$2:$G$121,MATCH($B383,Sätze!$B$2:$B$121,0)),0),2)))</f>
        <v/>
      </c>
      <c r="G383" s="20"/>
      <c r="H383" s="20"/>
      <c r="I383" s="30" t="str">
        <f aca="false">IF(OR($C383="",$H383=""),"",IFERROR(INDEX(Preise!$D$2:$D$201,MATCH($C383&amp;"|"&amp;$H383,Preise!$E$2:$E$201,0)),""))</f>
        <v/>
      </c>
      <c r="J383" s="30" t="str">
        <f aca="false">IF(OR($D383="",N($I383)=0),"",ROUND($D383*$I383,2))</f>
        <v/>
      </c>
      <c r="K383" s="21"/>
      <c r="L383" s="30" t="str">
        <f aca="false">IF($K383="","",ROUND($K383/60*Stundensatz!$C$5,2))</f>
        <v/>
      </c>
      <c r="M383" s="20"/>
      <c r="N383" s="20"/>
    </row>
    <row r="384" customFormat="false" ht="15" hidden="false" customHeight="false" outlineLevel="0" collapsed="false">
      <c r="A384" s="24"/>
      <c r="B384" s="20"/>
      <c r="C384" s="12" t="str">
        <f aca="false">IF($B384="","",T(IFERROR(INDEX(Sätze!$C$2:$C$121,MATCH($B384,Sätze!$B$2:$B$121,0)),"")))</f>
        <v/>
      </c>
      <c r="D384" s="22"/>
      <c r="E384" s="20"/>
      <c r="F384" s="30" t="str">
        <f aca="false">IF(OR($B384="",$D384="",$E384=""),"",IF($E384="kg",$D384,ROUND($D384*IFERROR(INDEX(Sätze!$G$2:$G$121,MATCH($B384,Sätze!$B$2:$B$121,0)),0),2)))</f>
        <v/>
      </c>
      <c r="G384" s="20"/>
      <c r="H384" s="20"/>
      <c r="I384" s="30" t="str">
        <f aca="false">IF(OR($C384="",$H384=""),"",IFERROR(INDEX(Preise!$D$2:$D$201,MATCH($C384&amp;"|"&amp;$H384,Preise!$E$2:$E$201,0)),""))</f>
        <v/>
      </c>
      <c r="J384" s="30" t="str">
        <f aca="false">IF(OR($D384="",N($I384)=0),"",ROUND($D384*$I384,2))</f>
        <v/>
      </c>
      <c r="K384" s="21"/>
      <c r="L384" s="30" t="str">
        <f aca="false">IF($K384="","",ROUND($K384/60*Stundensatz!$C$5,2))</f>
        <v/>
      </c>
      <c r="M384" s="20"/>
      <c r="N384" s="20"/>
    </row>
    <row r="385" customFormat="false" ht="15" hidden="false" customHeight="false" outlineLevel="0" collapsed="false">
      <c r="A385" s="24"/>
      <c r="B385" s="20"/>
      <c r="C385" s="12" t="str">
        <f aca="false">IF($B385="","",T(IFERROR(INDEX(Sätze!$C$2:$C$121,MATCH($B385,Sätze!$B$2:$B$121,0)),"")))</f>
        <v/>
      </c>
      <c r="D385" s="22"/>
      <c r="E385" s="20"/>
      <c r="F385" s="30" t="str">
        <f aca="false">IF(OR($B385="",$D385="",$E385=""),"",IF($E385="kg",$D385,ROUND($D385*IFERROR(INDEX(Sätze!$G$2:$G$121,MATCH($B385,Sätze!$B$2:$B$121,0)),0),2)))</f>
        <v/>
      </c>
      <c r="G385" s="20"/>
      <c r="H385" s="20"/>
      <c r="I385" s="30" t="str">
        <f aca="false">IF(OR($C385="",$H385=""),"",IFERROR(INDEX(Preise!$D$2:$D$201,MATCH($C385&amp;"|"&amp;$H385,Preise!$E$2:$E$201,0)),""))</f>
        <v/>
      </c>
      <c r="J385" s="30" t="str">
        <f aca="false">IF(OR($D385="",N($I385)=0),"",ROUND($D385*$I385,2))</f>
        <v/>
      </c>
      <c r="K385" s="21"/>
      <c r="L385" s="30" t="str">
        <f aca="false">IF($K385="","",ROUND($K385/60*Stundensatz!$C$5,2))</f>
        <v/>
      </c>
      <c r="M385" s="20"/>
      <c r="N385" s="20"/>
    </row>
    <row r="386" customFormat="false" ht="15" hidden="false" customHeight="false" outlineLevel="0" collapsed="false">
      <c r="A386" s="24"/>
      <c r="B386" s="20"/>
      <c r="C386" s="12" t="str">
        <f aca="false">IF($B386="","",T(IFERROR(INDEX(Sätze!$C$2:$C$121,MATCH($B386,Sätze!$B$2:$B$121,0)),"")))</f>
        <v/>
      </c>
      <c r="D386" s="22"/>
      <c r="E386" s="20"/>
      <c r="F386" s="30" t="str">
        <f aca="false">IF(OR($B386="",$D386="",$E386=""),"",IF($E386="kg",$D386,ROUND($D386*IFERROR(INDEX(Sätze!$G$2:$G$121,MATCH($B386,Sätze!$B$2:$B$121,0)),0),2)))</f>
        <v/>
      </c>
      <c r="G386" s="20"/>
      <c r="H386" s="20"/>
      <c r="I386" s="30" t="str">
        <f aca="false">IF(OR($C386="",$H386=""),"",IFERROR(INDEX(Preise!$D$2:$D$201,MATCH($C386&amp;"|"&amp;$H386,Preise!$E$2:$E$201,0)),""))</f>
        <v/>
      </c>
      <c r="J386" s="30" t="str">
        <f aca="false">IF(OR($D386="",N($I386)=0),"",ROUND($D386*$I386,2))</f>
        <v/>
      </c>
      <c r="K386" s="21"/>
      <c r="L386" s="30" t="str">
        <f aca="false">IF($K386="","",ROUND($K386/60*Stundensatz!$C$5,2))</f>
        <v/>
      </c>
      <c r="M386" s="20"/>
      <c r="N386" s="20"/>
    </row>
    <row r="387" customFormat="false" ht="15" hidden="false" customHeight="false" outlineLevel="0" collapsed="false">
      <c r="A387" s="24"/>
      <c r="B387" s="20"/>
      <c r="C387" s="12" t="str">
        <f aca="false">IF($B387="","",T(IFERROR(INDEX(Sätze!$C$2:$C$121,MATCH($B387,Sätze!$B$2:$B$121,0)),"")))</f>
        <v/>
      </c>
      <c r="D387" s="22"/>
      <c r="E387" s="20"/>
      <c r="F387" s="30" t="str">
        <f aca="false">IF(OR($B387="",$D387="",$E387=""),"",IF($E387="kg",$D387,ROUND($D387*IFERROR(INDEX(Sätze!$G$2:$G$121,MATCH($B387,Sätze!$B$2:$B$121,0)),0),2)))</f>
        <v/>
      </c>
      <c r="G387" s="20"/>
      <c r="H387" s="20"/>
      <c r="I387" s="30" t="str">
        <f aca="false">IF(OR($C387="",$H387=""),"",IFERROR(INDEX(Preise!$D$2:$D$201,MATCH($C387&amp;"|"&amp;$H387,Preise!$E$2:$E$201,0)),""))</f>
        <v/>
      </c>
      <c r="J387" s="30" t="str">
        <f aca="false">IF(OR($D387="",N($I387)=0),"",ROUND($D387*$I387,2))</f>
        <v/>
      </c>
      <c r="K387" s="21"/>
      <c r="L387" s="30" t="str">
        <f aca="false">IF($K387="","",ROUND($K387/60*Stundensatz!$C$5,2))</f>
        <v/>
      </c>
      <c r="M387" s="20"/>
      <c r="N387" s="20"/>
    </row>
    <row r="388" customFormat="false" ht="15" hidden="false" customHeight="false" outlineLevel="0" collapsed="false">
      <c r="A388" s="24"/>
      <c r="B388" s="20"/>
      <c r="C388" s="12" t="str">
        <f aca="false">IF($B388="","",T(IFERROR(INDEX(Sätze!$C$2:$C$121,MATCH($B388,Sätze!$B$2:$B$121,0)),"")))</f>
        <v/>
      </c>
      <c r="D388" s="22"/>
      <c r="E388" s="20"/>
      <c r="F388" s="30" t="str">
        <f aca="false">IF(OR($B388="",$D388="",$E388=""),"",IF($E388="kg",$D388,ROUND($D388*IFERROR(INDEX(Sätze!$G$2:$G$121,MATCH($B388,Sätze!$B$2:$B$121,0)),0),2)))</f>
        <v/>
      </c>
      <c r="G388" s="20"/>
      <c r="H388" s="20"/>
      <c r="I388" s="30" t="str">
        <f aca="false">IF(OR($C388="",$H388=""),"",IFERROR(INDEX(Preise!$D$2:$D$201,MATCH($C388&amp;"|"&amp;$H388,Preise!$E$2:$E$201,0)),""))</f>
        <v/>
      </c>
      <c r="J388" s="30" t="str">
        <f aca="false">IF(OR($D388="",N($I388)=0),"",ROUND($D388*$I388,2))</f>
        <v/>
      </c>
      <c r="K388" s="21"/>
      <c r="L388" s="30" t="str">
        <f aca="false">IF($K388="","",ROUND($K388/60*Stundensatz!$C$5,2))</f>
        <v/>
      </c>
      <c r="M388" s="20"/>
      <c r="N388" s="20"/>
    </row>
    <row r="389" customFormat="false" ht="15" hidden="false" customHeight="false" outlineLevel="0" collapsed="false">
      <c r="A389" s="24"/>
      <c r="B389" s="20"/>
      <c r="C389" s="12" t="str">
        <f aca="false">IF($B389="","",T(IFERROR(INDEX(Sätze!$C$2:$C$121,MATCH($B389,Sätze!$B$2:$B$121,0)),"")))</f>
        <v/>
      </c>
      <c r="D389" s="22"/>
      <c r="E389" s="20"/>
      <c r="F389" s="30" t="str">
        <f aca="false">IF(OR($B389="",$D389="",$E389=""),"",IF($E389="kg",$D389,ROUND($D389*IFERROR(INDEX(Sätze!$G$2:$G$121,MATCH($B389,Sätze!$B$2:$B$121,0)),0),2)))</f>
        <v/>
      </c>
      <c r="G389" s="20"/>
      <c r="H389" s="20"/>
      <c r="I389" s="30" t="str">
        <f aca="false">IF(OR($C389="",$H389=""),"",IFERROR(INDEX(Preise!$D$2:$D$201,MATCH($C389&amp;"|"&amp;$H389,Preise!$E$2:$E$201,0)),""))</f>
        <v/>
      </c>
      <c r="J389" s="30" t="str">
        <f aca="false">IF(OR($D389="",N($I389)=0),"",ROUND($D389*$I389,2))</f>
        <v/>
      </c>
      <c r="K389" s="21"/>
      <c r="L389" s="30" t="str">
        <f aca="false">IF($K389="","",ROUND($K389/60*Stundensatz!$C$5,2))</f>
        <v/>
      </c>
      <c r="M389" s="20"/>
      <c r="N389" s="20"/>
    </row>
    <row r="390" customFormat="false" ht="15" hidden="false" customHeight="false" outlineLevel="0" collapsed="false">
      <c r="A390" s="24"/>
      <c r="B390" s="20"/>
      <c r="C390" s="12" t="str">
        <f aca="false">IF($B390="","",T(IFERROR(INDEX(Sätze!$C$2:$C$121,MATCH($B390,Sätze!$B$2:$B$121,0)),"")))</f>
        <v/>
      </c>
      <c r="D390" s="22"/>
      <c r="E390" s="20"/>
      <c r="F390" s="30" t="str">
        <f aca="false">IF(OR($B390="",$D390="",$E390=""),"",IF($E390="kg",$D390,ROUND($D390*IFERROR(INDEX(Sätze!$G$2:$G$121,MATCH($B390,Sätze!$B$2:$B$121,0)),0),2)))</f>
        <v/>
      </c>
      <c r="G390" s="20"/>
      <c r="H390" s="20"/>
      <c r="I390" s="30" t="str">
        <f aca="false">IF(OR($C390="",$H390=""),"",IFERROR(INDEX(Preise!$D$2:$D$201,MATCH($C390&amp;"|"&amp;$H390,Preise!$E$2:$E$201,0)),""))</f>
        <v/>
      </c>
      <c r="J390" s="30" t="str">
        <f aca="false">IF(OR($D390="",N($I390)=0),"",ROUND($D390*$I390,2))</f>
        <v/>
      </c>
      <c r="K390" s="21"/>
      <c r="L390" s="30" t="str">
        <f aca="false">IF($K390="","",ROUND($K390/60*Stundensatz!$C$5,2))</f>
        <v/>
      </c>
      <c r="M390" s="20"/>
      <c r="N390" s="20"/>
    </row>
    <row r="391" customFormat="false" ht="15" hidden="false" customHeight="false" outlineLevel="0" collapsed="false">
      <c r="A391" s="24"/>
      <c r="B391" s="20"/>
      <c r="C391" s="12" t="str">
        <f aca="false">IF($B391="","",T(IFERROR(INDEX(Sätze!$C$2:$C$121,MATCH($B391,Sätze!$B$2:$B$121,0)),"")))</f>
        <v/>
      </c>
      <c r="D391" s="22"/>
      <c r="E391" s="20"/>
      <c r="F391" s="30" t="str">
        <f aca="false">IF(OR($B391="",$D391="",$E391=""),"",IF($E391="kg",$D391,ROUND($D391*IFERROR(INDEX(Sätze!$G$2:$G$121,MATCH($B391,Sätze!$B$2:$B$121,0)),0),2)))</f>
        <v/>
      </c>
      <c r="G391" s="20"/>
      <c r="H391" s="20"/>
      <c r="I391" s="30" t="str">
        <f aca="false">IF(OR($C391="",$H391=""),"",IFERROR(INDEX(Preise!$D$2:$D$201,MATCH($C391&amp;"|"&amp;$H391,Preise!$E$2:$E$201,0)),""))</f>
        <v/>
      </c>
      <c r="J391" s="30" t="str">
        <f aca="false">IF(OR($D391="",N($I391)=0),"",ROUND($D391*$I391,2))</f>
        <v/>
      </c>
      <c r="K391" s="21"/>
      <c r="L391" s="30" t="str">
        <f aca="false">IF($K391="","",ROUND($K391/60*Stundensatz!$C$5,2))</f>
        <v/>
      </c>
      <c r="M391" s="20"/>
      <c r="N391" s="20"/>
    </row>
    <row r="392" customFormat="false" ht="15" hidden="false" customHeight="false" outlineLevel="0" collapsed="false">
      <c r="A392" s="24"/>
      <c r="B392" s="20"/>
      <c r="C392" s="12" t="str">
        <f aca="false">IF($B392="","",T(IFERROR(INDEX(Sätze!$C$2:$C$121,MATCH($B392,Sätze!$B$2:$B$121,0)),"")))</f>
        <v/>
      </c>
      <c r="D392" s="22"/>
      <c r="E392" s="20"/>
      <c r="F392" s="30" t="str">
        <f aca="false">IF(OR($B392="",$D392="",$E392=""),"",IF($E392="kg",$D392,ROUND($D392*IFERROR(INDEX(Sätze!$G$2:$G$121,MATCH($B392,Sätze!$B$2:$B$121,0)),0),2)))</f>
        <v/>
      </c>
      <c r="G392" s="20"/>
      <c r="H392" s="20"/>
      <c r="I392" s="30" t="str">
        <f aca="false">IF(OR($C392="",$H392=""),"",IFERROR(INDEX(Preise!$D$2:$D$201,MATCH($C392&amp;"|"&amp;$H392,Preise!$E$2:$E$201,0)),""))</f>
        <v/>
      </c>
      <c r="J392" s="30" t="str">
        <f aca="false">IF(OR($D392="",N($I392)=0),"",ROUND($D392*$I392,2))</f>
        <v/>
      </c>
      <c r="K392" s="21"/>
      <c r="L392" s="30" t="str">
        <f aca="false">IF($K392="","",ROUND($K392/60*Stundensatz!$C$5,2))</f>
        <v/>
      </c>
      <c r="M392" s="20"/>
      <c r="N392" s="20"/>
    </row>
    <row r="393" customFormat="false" ht="15" hidden="false" customHeight="false" outlineLevel="0" collapsed="false">
      <c r="A393" s="24"/>
      <c r="B393" s="20"/>
      <c r="C393" s="12" t="str">
        <f aca="false">IF($B393="","",T(IFERROR(INDEX(Sätze!$C$2:$C$121,MATCH($B393,Sätze!$B$2:$B$121,0)),"")))</f>
        <v/>
      </c>
      <c r="D393" s="22"/>
      <c r="E393" s="20"/>
      <c r="F393" s="30" t="str">
        <f aca="false">IF(OR($B393="",$D393="",$E393=""),"",IF($E393="kg",$D393,ROUND($D393*IFERROR(INDEX(Sätze!$G$2:$G$121,MATCH($B393,Sätze!$B$2:$B$121,0)),0),2)))</f>
        <v/>
      </c>
      <c r="G393" s="20"/>
      <c r="H393" s="20"/>
      <c r="I393" s="30" t="str">
        <f aca="false">IF(OR($C393="",$H393=""),"",IFERROR(INDEX(Preise!$D$2:$D$201,MATCH($C393&amp;"|"&amp;$H393,Preise!$E$2:$E$201,0)),""))</f>
        <v/>
      </c>
      <c r="J393" s="30" t="str">
        <f aca="false">IF(OR($D393="",N($I393)=0),"",ROUND($D393*$I393,2))</f>
        <v/>
      </c>
      <c r="K393" s="21"/>
      <c r="L393" s="30" t="str">
        <f aca="false">IF($K393="","",ROUND($K393/60*Stundensatz!$C$5,2))</f>
        <v/>
      </c>
      <c r="M393" s="20"/>
      <c r="N393" s="20"/>
    </row>
    <row r="394" customFormat="false" ht="15" hidden="false" customHeight="false" outlineLevel="0" collapsed="false">
      <c r="A394" s="24"/>
      <c r="B394" s="20"/>
      <c r="C394" s="12" t="str">
        <f aca="false">IF($B394="","",T(IFERROR(INDEX(Sätze!$C$2:$C$121,MATCH($B394,Sätze!$B$2:$B$121,0)),"")))</f>
        <v/>
      </c>
      <c r="D394" s="22"/>
      <c r="E394" s="20"/>
      <c r="F394" s="30" t="str">
        <f aca="false">IF(OR($B394="",$D394="",$E394=""),"",IF($E394="kg",$D394,ROUND($D394*IFERROR(INDEX(Sätze!$G$2:$G$121,MATCH($B394,Sätze!$B$2:$B$121,0)),0),2)))</f>
        <v/>
      </c>
      <c r="G394" s="20"/>
      <c r="H394" s="20"/>
      <c r="I394" s="30" t="str">
        <f aca="false">IF(OR($C394="",$H394=""),"",IFERROR(INDEX(Preise!$D$2:$D$201,MATCH($C394&amp;"|"&amp;$H394,Preise!$E$2:$E$201,0)),""))</f>
        <v/>
      </c>
      <c r="J394" s="30" t="str">
        <f aca="false">IF(OR($D394="",N($I394)=0),"",ROUND($D394*$I394,2))</f>
        <v/>
      </c>
      <c r="K394" s="21"/>
      <c r="L394" s="30" t="str">
        <f aca="false">IF($K394="","",ROUND($K394/60*Stundensatz!$C$5,2))</f>
        <v/>
      </c>
      <c r="M394" s="20"/>
      <c r="N394" s="20"/>
    </row>
    <row r="395" customFormat="false" ht="15" hidden="false" customHeight="false" outlineLevel="0" collapsed="false">
      <c r="A395" s="24"/>
      <c r="B395" s="20"/>
      <c r="C395" s="12" t="str">
        <f aca="false">IF($B395="","",T(IFERROR(INDEX(Sätze!$C$2:$C$121,MATCH($B395,Sätze!$B$2:$B$121,0)),"")))</f>
        <v/>
      </c>
      <c r="D395" s="22"/>
      <c r="E395" s="20"/>
      <c r="F395" s="30" t="str">
        <f aca="false">IF(OR($B395="",$D395="",$E395=""),"",IF($E395="kg",$D395,ROUND($D395*IFERROR(INDEX(Sätze!$G$2:$G$121,MATCH($B395,Sätze!$B$2:$B$121,0)),0),2)))</f>
        <v/>
      </c>
      <c r="G395" s="20"/>
      <c r="H395" s="20"/>
      <c r="I395" s="30" t="str">
        <f aca="false">IF(OR($C395="",$H395=""),"",IFERROR(INDEX(Preise!$D$2:$D$201,MATCH($C395&amp;"|"&amp;$H395,Preise!$E$2:$E$201,0)),""))</f>
        <v/>
      </c>
      <c r="J395" s="30" t="str">
        <f aca="false">IF(OR($D395="",N($I395)=0),"",ROUND($D395*$I395,2))</f>
        <v/>
      </c>
      <c r="K395" s="21"/>
      <c r="L395" s="30" t="str">
        <f aca="false">IF($K395="","",ROUND($K395/60*Stundensatz!$C$5,2))</f>
        <v/>
      </c>
      <c r="M395" s="20"/>
      <c r="N395" s="20"/>
    </row>
    <row r="396" customFormat="false" ht="15" hidden="false" customHeight="false" outlineLevel="0" collapsed="false">
      <c r="A396" s="24"/>
      <c r="B396" s="20"/>
      <c r="C396" s="12" t="str">
        <f aca="false">IF($B396="","",T(IFERROR(INDEX(Sätze!$C$2:$C$121,MATCH($B396,Sätze!$B$2:$B$121,0)),"")))</f>
        <v/>
      </c>
      <c r="D396" s="22"/>
      <c r="E396" s="20"/>
      <c r="F396" s="30" t="str">
        <f aca="false">IF(OR($B396="",$D396="",$E396=""),"",IF($E396="kg",$D396,ROUND($D396*IFERROR(INDEX(Sätze!$G$2:$G$121,MATCH($B396,Sätze!$B$2:$B$121,0)),0),2)))</f>
        <v/>
      </c>
      <c r="G396" s="20"/>
      <c r="H396" s="20"/>
      <c r="I396" s="30" t="str">
        <f aca="false">IF(OR($C396="",$H396=""),"",IFERROR(INDEX(Preise!$D$2:$D$201,MATCH($C396&amp;"|"&amp;$H396,Preise!$E$2:$E$201,0)),""))</f>
        <v/>
      </c>
      <c r="J396" s="30" t="str">
        <f aca="false">IF(OR($D396="",N($I396)=0),"",ROUND($D396*$I396,2))</f>
        <v/>
      </c>
      <c r="K396" s="21"/>
      <c r="L396" s="30" t="str">
        <f aca="false">IF($K396="","",ROUND($K396/60*Stundensatz!$C$5,2))</f>
        <v/>
      </c>
      <c r="M396" s="20"/>
      <c r="N396" s="20"/>
    </row>
    <row r="397" customFormat="false" ht="15" hidden="false" customHeight="false" outlineLevel="0" collapsed="false">
      <c r="A397" s="24"/>
      <c r="B397" s="20"/>
      <c r="C397" s="12" t="str">
        <f aca="false">IF($B397="","",T(IFERROR(INDEX(Sätze!$C$2:$C$121,MATCH($B397,Sätze!$B$2:$B$121,0)),"")))</f>
        <v/>
      </c>
      <c r="D397" s="22"/>
      <c r="E397" s="20"/>
      <c r="F397" s="30" t="str">
        <f aca="false">IF(OR($B397="",$D397="",$E397=""),"",IF($E397="kg",$D397,ROUND($D397*IFERROR(INDEX(Sätze!$G$2:$G$121,MATCH($B397,Sätze!$B$2:$B$121,0)),0),2)))</f>
        <v/>
      </c>
      <c r="G397" s="20"/>
      <c r="H397" s="20"/>
      <c r="I397" s="30" t="str">
        <f aca="false">IF(OR($C397="",$H397=""),"",IFERROR(INDEX(Preise!$D$2:$D$201,MATCH($C397&amp;"|"&amp;$H397,Preise!$E$2:$E$201,0)),""))</f>
        <v/>
      </c>
      <c r="J397" s="30" t="str">
        <f aca="false">IF(OR($D397="",N($I397)=0),"",ROUND($D397*$I397,2))</f>
        <v/>
      </c>
      <c r="K397" s="21"/>
      <c r="L397" s="30" t="str">
        <f aca="false">IF($K397="","",ROUND($K397/60*Stundensatz!$C$5,2))</f>
        <v/>
      </c>
      <c r="M397" s="20"/>
      <c r="N397" s="20"/>
    </row>
    <row r="398" customFormat="false" ht="15" hidden="false" customHeight="false" outlineLevel="0" collapsed="false">
      <c r="A398" s="24"/>
      <c r="B398" s="20"/>
      <c r="C398" s="12" t="str">
        <f aca="false">IF($B398="","",T(IFERROR(INDEX(Sätze!$C$2:$C$121,MATCH($B398,Sätze!$B$2:$B$121,0)),"")))</f>
        <v/>
      </c>
      <c r="D398" s="22"/>
      <c r="E398" s="20"/>
      <c r="F398" s="30" t="str">
        <f aca="false">IF(OR($B398="",$D398="",$E398=""),"",IF($E398="kg",$D398,ROUND($D398*IFERROR(INDEX(Sätze!$G$2:$G$121,MATCH($B398,Sätze!$B$2:$B$121,0)),0),2)))</f>
        <v/>
      </c>
      <c r="G398" s="20"/>
      <c r="H398" s="20"/>
      <c r="I398" s="30" t="str">
        <f aca="false">IF(OR($C398="",$H398=""),"",IFERROR(INDEX(Preise!$D$2:$D$201,MATCH($C398&amp;"|"&amp;$H398,Preise!$E$2:$E$201,0)),""))</f>
        <v/>
      </c>
      <c r="J398" s="30" t="str">
        <f aca="false">IF(OR($D398="",N($I398)=0),"",ROUND($D398*$I398,2))</f>
        <v/>
      </c>
      <c r="K398" s="21"/>
      <c r="L398" s="30" t="str">
        <f aca="false">IF($K398="","",ROUND($K398/60*Stundensatz!$C$5,2))</f>
        <v/>
      </c>
      <c r="M398" s="20"/>
      <c r="N398" s="20"/>
    </row>
    <row r="399" customFormat="false" ht="15" hidden="false" customHeight="false" outlineLevel="0" collapsed="false">
      <c r="A399" s="24"/>
      <c r="B399" s="20"/>
      <c r="C399" s="12" t="str">
        <f aca="false">IF($B399="","",T(IFERROR(INDEX(Sätze!$C$2:$C$121,MATCH($B399,Sätze!$B$2:$B$121,0)),"")))</f>
        <v/>
      </c>
      <c r="D399" s="22"/>
      <c r="E399" s="20"/>
      <c r="F399" s="30" t="str">
        <f aca="false">IF(OR($B399="",$D399="",$E399=""),"",IF($E399="kg",$D399,ROUND($D399*IFERROR(INDEX(Sätze!$G$2:$G$121,MATCH($B399,Sätze!$B$2:$B$121,0)),0),2)))</f>
        <v/>
      </c>
      <c r="G399" s="20"/>
      <c r="H399" s="20"/>
      <c r="I399" s="30" t="str">
        <f aca="false">IF(OR($C399="",$H399=""),"",IFERROR(INDEX(Preise!$D$2:$D$201,MATCH($C399&amp;"|"&amp;$H399,Preise!$E$2:$E$201,0)),""))</f>
        <v/>
      </c>
      <c r="J399" s="30" t="str">
        <f aca="false">IF(OR($D399="",N($I399)=0),"",ROUND($D399*$I399,2))</f>
        <v/>
      </c>
      <c r="K399" s="21"/>
      <c r="L399" s="30" t="str">
        <f aca="false">IF($K399="","",ROUND($K399/60*Stundensatz!$C$5,2))</f>
        <v/>
      </c>
      <c r="M399" s="20"/>
      <c r="N399" s="20"/>
    </row>
    <row r="400" customFormat="false" ht="15" hidden="false" customHeight="false" outlineLevel="0" collapsed="false">
      <c r="A400" s="24"/>
      <c r="B400" s="20"/>
      <c r="C400" s="12" t="str">
        <f aca="false">IF($B400="","",T(IFERROR(INDEX(Sätze!$C$2:$C$121,MATCH($B400,Sätze!$B$2:$B$121,0)),"")))</f>
        <v/>
      </c>
      <c r="D400" s="22"/>
      <c r="E400" s="20"/>
      <c r="F400" s="30" t="str">
        <f aca="false">IF(OR($B400="",$D400="",$E400=""),"",IF($E400="kg",$D400,ROUND($D400*IFERROR(INDEX(Sätze!$G$2:$G$121,MATCH($B400,Sätze!$B$2:$B$121,0)),0),2)))</f>
        <v/>
      </c>
      <c r="G400" s="20"/>
      <c r="H400" s="20"/>
      <c r="I400" s="30" t="str">
        <f aca="false">IF(OR($C400="",$H400=""),"",IFERROR(INDEX(Preise!$D$2:$D$201,MATCH($C400&amp;"|"&amp;$H400,Preise!$E$2:$E$201,0)),""))</f>
        <v/>
      </c>
      <c r="J400" s="30" t="str">
        <f aca="false">IF(OR($D400="",N($I400)=0),"",ROUND($D400*$I400,2))</f>
        <v/>
      </c>
      <c r="K400" s="21"/>
      <c r="L400" s="30" t="str">
        <f aca="false">IF($K400="","",ROUND($K400/60*Stundensatz!$C$5,2))</f>
        <v/>
      </c>
      <c r="M400" s="20"/>
      <c r="N400" s="20"/>
    </row>
    <row r="401" customFormat="false" ht="15" hidden="false" customHeight="false" outlineLevel="0" collapsed="false">
      <c r="A401" s="24"/>
      <c r="B401" s="20"/>
      <c r="C401" s="12" t="str">
        <f aca="false">IF($B401="","",T(IFERROR(INDEX(Sätze!$C$2:$C$121,MATCH($B401,Sätze!$B$2:$B$121,0)),"")))</f>
        <v/>
      </c>
      <c r="D401" s="22"/>
      <c r="E401" s="20"/>
      <c r="F401" s="30" t="str">
        <f aca="false">IF(OR($B401="",$D401="",$E401=""),"",IF($E401="kg",$D401,ROUND($D401*IFERROR(INDEX(Sätze!$G$2:$G$121,MATCH($B401,Sätze!$B$2:$B$121,0)),0),2)))</f>
        <v/>
      </c>
      <c r="G401" s="20"/>
      <c r="H401" s="20"/>
      <c r="I401" s="30" t="str">
        <f aca="false">IF(OR($C401="",$H401=""),"",IFERROR(INDEX(Preise!$D$2:$D$201,MATCH($C401&amp;"|"&amp;$H401,Preise!$E$2:$E$201,0)),""))</f>
        <v/>
      </c>
      <c r="J401" s="30" t="str">
        <f aca="false">IF(OR($D401="",N($I401)=0),"",ROUND($D401*$I401,2))</f>
        <v/>
      </c>
      <c r="K401" s="21"/>
      <c r="L401" s="30" t="str">
        <f aca="false">IF($K401="","",ROUND($K401/60*Stundensatz!$C$5,2))</f>
        <v/>
      </c>
      <c r="M401" s="20"/>
      <c r="N401" s="20"/>
    </row>
  </sheetData>
  <autoFilter ref="A1:N401"/>
  <dataValidations count="4">
    <dataValidation allowBlank="true" errorStyle="stop" operator="between" showDropDown="false" showErrorMessage="false" showInputMessage="false" sqref="B2:B401" type="list">
      <formula1>Sätze!$B$2:$B$121</formula1>
      <formula2>0</formula2>
    </dataValidation>
    <dataValidation allowBlank="true" errorStyle="stop" operator="between" showDropDown="false" showErrorMessage="false" showInputMessage="false" sqref="E2:E401" type="list">
      <formula1>"kg,Stück,Bund"</formula1>
      <formula2>0</formula2>
    </dataValidation>
    <dataValidation allowBlank="true" errorStyle="stop" operator="between" showDropDown="false" showErrorMessage="false" showInputMessage="false" sqref="G2:G401" type="list">
      <formula1>"Marktware,zweite Wahl,Ausschuss"</formula1>
      <formula2>0</formula2>
    </dataValidation>
    <dataValidation allowBlank="true" errorStyle="stop" operator="between" showDropDown="false" showErrorMessage="false" showInputMessage="false" sqref="H2:H401" type="list">
      <formula1>Kanäle!$B$2:$B$21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1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22"/>
    <col collapsed="false" customWidth="true" hidden="false" outlineLevel="0" max="3" min="3" style="0" width="11"/>
    <col collapsed="false" customWidth="true" hidden="false" outlineLevel="0" max="4" min="4" style="0" width="12"/>
    <col collapsed="false" customWidth="true" hidden="false" outlineLevel="0" max="5" min="5" style="0" width="10"/>
    <col collapsed="false" customWidth="true" hidden="false" outlineLevel="0" max="6" min="6" style="0" width="12"/>
    <col collapsed="false" customWidth="true" hidden="false" outlineLevel="0" max="7" min="7" style="0" width="13"/>
    <col collapsed="false" customWidth="true" hidden="false" outlineLevel="0" max="8" min="8" style="0" width="11"/>
    <col collapsed="false" customWidth="true" hidden="false" outlineLevel="0" max="10" min="9" style="0" width="12"/>
    <col collapsed="false" customWidth="true" hidden="false" outlineLevel="0" max="11" min="11" style="0" width="18"/>
    <col collapsed="false" customWidth="true" hidden="false" outlineLevel="0" max="12" min="12" style="0" width="12"/>
    <col collapsed="false" customWidth="true" hidden="false" outlineLevel="0" max="13" min="13" style="0" width="14"/>
    <col collapsed="false" customWidth="true" hidden="false" outlineLevel="0" max="14" min="14" style="0" width="13"/>
    <col collapsed="false" customWidth="true" hidden="false" outlineLevel="0" max="16" min="15" style="0" width="14"/>
  </cols>
  <sheetData>
    <row r="1" customFormat="false" ht="42" hidden="false" customHeight="true" outlineLevel="0" collapsed="false">
      <c r="A1" s="14" t="s">
        <v>39</v>
      </c>
      <c r="B1" s="14" t="s">
        <v>65</v>
      </c>
      <c r="C1" s="14" t="s">
        <v>67</v>
      </c>
      <c r="D1" s="14" t="s">
        <v>68</v>
      </c>
      <c r="E1" s="14" t="s">
        <v>96</v>
      </c>
      <c r="F1" s="14" t="s">
        <v>97</v>
      </c>
      <c r="G1" s="14" t="s">
        <v>57</v>
      </c>
      <c r="H1" s="14" t="s">
        <v>98</v>
      </c>
      <c r="I1" s="14" t="s">
        <v>90</v>
      </c>
      <c r="J1" s="14" t="s">
        <v>92</v>
      </c>
      <c r="K1" s="14" t="s">
        <v>99</v>
      </c>
      <c r="L1" s="14" t="s">
        <v>100</v>
      </c>
      <c r="M1" s="14" t="s">
        <v>101</v>
      </c>
      <c r="N1" s="14" t="s">
        <v>59</v>
      </c>
      <c r="O1" s="14" t="s">
        <v>102</v>
      </c>
      <c r="P1" s="14" t="s">
        <v>103</v>
      </c>
    </row>
    <row r="2" customFormat="false" ht="15" hidden="false" customHeight="false" outlineLevel="0" collapsed="false">
      <c r="A2" s="12" t="str">
        <f aca="false">IF(Sätze!$B2="","",Sätze!$B2)</f>
        <v>S1 — Satz-Bezeichnung —</v>
      </c>
      <c r="B2" s="12" t="str">
        <f aca="false">IF($A2="","",Sätze!$C2)</f>
        <v>— Kultur und Sorte —</v>
      </c>
      <c r="C2" s="31" t="n">
        <f aca="false">IF($A2="","",Sätze!$E2)</f>
        <v>400</v>
      </c>
      <c r="D2" s="30" t="n">
        <f aca="false">IF($A2="","",Sätze!$F2)</f>
        <v>22.5</v>
      </c>
      <c r="E2" s="12" t="n">
        <f aca="false">IF($A2="","",COUNTIFS(Ernte!$B$2:$B$401,$A2))</f>
        <v>1</v>
      </c>
      <c r="F2" s="30" t="n">
        <f aca="false">IF($A2="","",SUMIFS(Ernte!$F$2:$F$401,Ernte!$B$2:$B$401,$A2))</f>
        <v>38</v>
      </c>
      <c r="G2" s="32" t="n">
        <f aca="false">IF(OR($A2="",N($C2)=0),"",ROUND($F2/$C2,3))</f>
        <v>0.095</v>
      </c>
      <c r="H2" s="30" t="n">
        <f aca="false">IF(OR($A2="",N($D2)=0),"",ROUND($F2/$D2,2))</f>
        <v>1.69</v>
      </c>
      <c r="I2" s="30" t="n">
        <f aca="false">IF($A2="","",SUMIFS(Ernte!$J$2:$J$401,Ernte!$B$2:$B$401,$A2))</f>
        <v>0</v>
      </c>
      <c r="J2" s="30" t="n">
        <f aca="false">IF($A2="","",SUMIFS(Ernte!$L$2:$L$401,Ernte!$B$2:$B$401,$A2))</f>
        <v>13.5</v>
      </c>
      <c r="K2" s="30" t="n">
        <f aca="false">IF($A2="","",ROUND(N($I2)-N($J2),2))</f>
        <v>-13.5</v>
      </c>
      <c r="L2" s="30" t="n">
        <f aca="false">IF(OR($A2="",N($D2)=0),"",ROUND($K2/$D2,2))</f>
        <v>-0.6</v>
      </c>
      <c r="M2" s="30" t="n">
        <f aca="false">IF($A2="","",ROUND(SUMIFS(Ernte!$K$2:$K$401,Ernte!$B$2:$B$401,$A2)/60,2))</f>
        <v>0.75</v>
      </c>
      <c r="N2" s="33" t="n">
        <f aca="false">IF(OR($A2="",N($M2)=0),"",ROUND($F2/$M2,1))</f>
        <v>50.7</v>
      </c>
      <c r="O2" s="34" t="n">
        <f aca="false">IF($A2="","",IFERROR(IF(_xlfn.MINIFS(Ernte!$A$2:$A$401,Ernte!$B$2:$B$401,$A2)=0,"",_xlfn.MINIFS(Ernte!$A$2:$A$401,Ernte!$B$2:$B$401,$A2)),""))</f>
        <v>46181</v>
      </c>
      <c r="P2" s="34" t="n">
        <f aca="false">IF($A2="","",IFERROR(IF(_xlfn.MAXIFS(Ernte!$A$2:$A$401,Ernte!$B$2:$B$401,$A2)=0,"",_xlfn.MAXIFS(Ernte!$A$2:$A$401,Ernte!$B$2:$B$401,$A2)),""))</f>
        <v>46181</v>
      </c>
    </row>
    <row r="3" customFormat="false" ht="15" hidden="false" customHeight="false" outlineLevel="0" collapsed="false">
      <c r="A3" s="12" t="str">
        <f aca="false">IF(Sätze!$B3="","",Sätze!$B3)</f>
        <v/>
      </c>
      <c r="B3" s="12" t="str">
        <f aca="false">IF($A3="","",Sätze!$C3)</f>
        <v/>
      </c>
      <c r="C3" s="31" t="str">
        <f aca="false">IF($A3="","",Sätze!$E3)</f>
        <v/>
      </c>
      <c r="D3" s="30" t="str">
        <f aca="false">IF($A3="","",Sätze!$F3)</f>
        <v/>
      </c>
      <c r="E3" s="12" t="str">
        <f aca="false">IF($A3="","",COUNTIFS(Ernte!$B$2:$B$401,$A3))</f>
        <v/>
      </c>
      <c r="F3" s="30" t="str">
        <f aca="false">IF($A3="","",SUMIFS(Ernte!$F$2:$F$401,Ernte!$B$2:$B$401,$A3))</f>
        <v/>
      </c>
      <c r="G3" s="32" t="str">
        <f aca="false">IF(OR($A3="",N($C3)=0),"",ROUND($F3/$C3,3))</f>
        <v/>
      </c>
      <c r="H3" s="30" t="str">
        <f aca="false">IF(OR($A3="",N($D3)=0),"",ROUND($F3/$D3,2))</f>
        <v/>
      </c>
      <c r="I3" s="30" t="str">
        <f aca="false">IF($A3="","",SUMIFS(Ernte!$J$2:$J$401,Ernte!$B$2:$B$401,$A3))</f>
        <v/>
      </c>
      <c r="J3" s="30" t="str">
        <f aca="false">IF($A3="","",SUMIFS(Ernte!$L$2:$L$401,Ernte!$B$2:$B$401,$A3))</f>
        <v/>
      </c>
      <c r="K3" s="30" t="str">
        <f aca="false">IF($A3="","",ROUND(N($I3)-N($J3),2))</f>
        <v/>
      </c>
      <c r="L3" s="30" t="str">
        <f aca="false">IF(OR($A3="",N($D3)=0),"",ROUND($K3/$D3,2))</f>
        <v/>
      </c>
      <c r="M3" s="30" t="str">
        <f aca="false">IF($A3="","",ROUND(SUMIFS(Ernte!$K$2:$K$401,Ernte!$B$2:$B$401,$A3)/60,2))</f>
        <v/>
      </c>
      <c r="N3" s="33" t="str">
        <f aca="false">IF(OR($A3="",N($M3)=0),"",ROUND($F3/$M3,1))</f>
        <v/>
      </c>
      <c r="O3" s="34" t="str">
        <f aca="false">IF($A3="","",IFERROR(IF(_xlfn.MINIFS(Ernte!$A$2:$A$401,Ernte!$B$2:$B$401,$A3)=0,"",_xlfn.MINIFS(Ernte!$A$2:$A$401,Ernte!$B$2:$B$401,$A3)),""))</f>
        <v/>
      </c>
      <c r="P3" s="34" t="str">
        <f aca="false">IF($A3="","",IFERROR(IF(_xlfn.MAXIFS(Ernte!$A$2:$A$401,Ernte!$B$2:$B$401,$A3)=0,"",_xlfn.MAXIFS(Ernte!$A$2:$A$401,Ernte!$B$2:$B$401,$A3)),""))</f>
        <v/>
      </c>
    </row>
    <row r="4" customFormat="false" ht="15" hidden="false" customHeight="false" outlineLevel="0" collapsed="false">
      <c r="A4" s="12" t="str">
        <f aca="false">IF(Sätze!$B4="","",Sätze!$B4)</f>
        <v/>
      </c>
      <c r="B4" s="12" t="str">
        <f aca="false">IF($A4="","",Sätze!$C4)</f>
        <v/>
      </c>
      <c r="C4" s="31" t="str">
        <f aca="false">IF($A4="","",Sätze!$E4)</f>
        <v/>
      </c>
      <c r="D4" s="30" t="str">
        <f aca="false">IF($A4="","",Sätze!$F4)</f>
        <v/>
      </c>
      <c r="E4" s="12" t="str">
        <f aca="false">IF($A4="","",COUNTIFS(Ernte!$B$2:$B$401,$A4))</f>
        <v/>
      </c>
      <c r="F4" s="30" t="str">
        <f aca="false">IF($A4="","",SUMIFS(Ernte!$F$2:$F$401,Ernte!$B$2:$B$401,$A4))</f>
        <v/>
      </c>
      <c r="G4" s="32" t="str">
        <f aca="false">IF(OR($A4="",N($C4)=0),"",ROUND($F4/$C4,3))</f>
        <v/>
      </c>
      <c r="H4" s="30" t="str">
        <f aca="false">IF(OR($A4="",N($D4)=0),"",ROUND($F4/$D4,2))</f>
        <v/>
      </c>
      <c r="I4" s="30" t="str">
        <f aca="false">IF($A4="","",SUMIFS(Ernte!$J$2:$J$401,Ernte!$B$2:$B$401,$A4))</f>
        <v/>
      </c>
      <c r="J4" s="30" t="str">
        <f aca="false">IF($A4="","",SUMIFS(Ernte!$L$2:$L$401,Ernte!$B$2:$B$401,$A4))</f>
        <v/>
      </c>
      <c r="K4" s="30" t="str">
        <f aca="false">IF($A4="","",ROUND(N($I4)-N($J4),2))</f>
        <v/>
      </c>
      <c r="L4" s="30" t="str">
        <f aca="false">IF(OR($A4="",N($D4)=0),"",ROUND($K4/$D4,2))</f>
        <v/>
      </c>
      <c r="M4" s="30" t="str">
        <f aca="false">IF($A4="","",ROUND(SUMIFS(Ernte!$K$2:$K$401,Ernte!$B$2:$B$401,$A4)/60,2))</f>
        <v/>
      </c>
      <c r="N4" s="33" t="str">
        <f aca="false">IF(OR($A4="",N($M4)=0),"",ROUND($F4/$M4,1))</f>
        <v/>
      </c>
      <c r="O4" s="34" t="str">
        <f aca="false">IF($A4="","",IFERROR(IF(_xlfn.MINIFS(Ernte!$A$2:$A$401,Ernte!$B$2:$B$401,$A4)=0,"",_xlfn.MINIFS(Ernte!$A$2:$A$401,Ernte!$B$2:$B$401,$A4)),""))</f>
        <v/>
      </c>
      <c r="P4" s="34" t="str">
        <f aca="false">IF($A4="","",IFERROR(IF(_xlfn.MAXIFS(Ernte!$A$2:$A$401,Ernte!$B$2:$B$401,$A4)=0,"",_xlfn.MAXIFS(Ernte!$A$2:$A$401,Ernte!$B$2:$B$401,$A4)),""))</f>
        <v/>
      </c>
    </row>
    <row r="5" customFormat="false" ht="15" hidden="false" customHeight="false" outlineLevel="0" collapsed="false">
      <c r="A5" s="12" t="str">
        <f aca="false">IF(Sätze!$B5="","",Sätze!$B5)</f>
        <v/>
      </c>
      <c r="B5" s="12" t="str">
        <f aca="false">IF($A5="","",Sätze!$C5)</f>
        <v/>
      </c>
      <c r="C5" s="31" t="str">
        <f aca="false">IF($A5="","",Sätze!$E5)</f>
        <v/>
      </c>
      <c r="D5" s="30" t="str">
        <f aca="false">IF($A5="","",Sätze!$F5)</f>
        <v/>
      </c>
      <c r="E5" s="12" t="str">
        <f aca="false">IF($A5="","",COUNTIFS(Ernte!$B$2:$B$401,$A5))</f>
        <v/>
      </c>
      <c r="F5" s="30" t="str">
        <f aca="false">IF($A5="","",SUMIFS(Ernte!$F$2:$F$401,Ernte!$B$2:$B$401,$A5))</f>
        <v/>
      </c>
      <c r="G5" s="32" t="str">
        <f aca="false">IF(OR($A5="",N($C5)=0),"",ROUND($F5/$C5,3))</f>
        <v/>
      </c>
      <c r="H5" s="30" t="str">
        <f aca="false">IF(OR($A5="",N($D5)=0),"",ROUND($F5/$D5,2))</f>
        <v/>
      </c>
      <c r="I5" s="30" t="str">
        <f aca="false">IF($A5="","",SUMIFS(Ernte!$J$2:$J$401,Ernte!$B$2:$B$401,$A5))</f>
        <v/>
      </c>
      <c r="J5" s="30" t="str">
        <f aca="false">IF($A5="","",SUMIFS(Ernte!$L$2:$L$401,Ernte!$B$2:$B$401,$A5))</f>
        <v/>
      </c>
      <c r="K5" s="30" t="str">
        <f aca="false">IF($A5="","",ROUND(N($I5)-N($J5),2))</f>
        <v/>
      </c>
      <c r="L5" s="30" t="str">
        <f aca="false">IF(OR($A5="",N($D5)=0),"",ROUND($K5/$D5,2))</f>
        <v/>
      </c>
      <c r="M5" s="30" t="str">
        <f aca="false">IF($A5="","",ROUND(SUMIFS(Ernte!$K$2:$K$401,Ernte!$B$2:$B$401,$A5)/60,2))</f>
        <v/>
      </c>
      <c r="N5" s="33" t="str">
        <f aca="false">IF(OR($A5="",N($M5)=0),"",ROUND($F5/$M5,1))</f>
        <v/>
      </c>
      <c r="O5" s="34" t="str">
        <f aca="false">IF($A5="","",IFERROR(IF(_xlfn.MINIFS(Ernte!$A$2:$A$401,Ernte!$B$2:$B$401,$A5)=0,"",_xlfn.MINIFS(Ernte!$A$2:$A$401,Ernte!$B$2:$B$401,$A5)),""))</f>
        <v/>
      </c>
      <c r="P5" s="34" t="str">
        <f aca="false">IF($A5="","",IFERROR(IF(_xlfn.MAXIFS(Ernte!$A$2:$A$401,Ernte!$B$2:$B$401,$A5)=0,"",_xlfn.MAXIFS(Ernte!$A$2:$A$401,Ernte!$B$2:$B$401,$A5)),""))</f>
        <v/>
      </c>
    </row>
    <row r="6" customFormat="false" ht="15" hidden="false" customHeight="false" outlineLevel="0" collapsed="false">
      <c r="A6" s="12" t="str">
        <f aca="false">IF(Sätze!$B6="","",Sätze!$B6)</f>
        <v/>
      </c>
      <c r="B6" s="12" t="str">
        <f aca="false">IF($A6="","",Sätze!$C6)</f>
        <v/>
      </c>
      <c r="C6" s="31" t="str">
        <f aca="false">IF($A6="","",Sätze!$E6)</f>
        <v/>
      </c>
      <c r="D6" s="30" t="str">
        <f aca="false">IF($A6="","",Sätze!$F6)</f>
        <v/>
      </c>
      <c r="E6" s="12" t="str">
        <f aca="false">IF($A6="","",COUNTIFS(Ernte!$B$2:$B$401,$A6))</f>
        <v/>
      </c>
      <c r="F6" s="30" t="str">
        <f aca="false">IF($A6="","",SUMIFS(Ernte!$F$2:$F$401,Ernte!$B$2:$B$401,$A6))</f>
        <v/>
      </c>
      <c r="G6" s="32" t="str">
        <f aca="false">IF(OR($A6="",N($C6)=0),"",ROUND($F6/$C6,3))</f>
        <v/>
      </c>
      <c r="H6" s="30" t="str">
        <f aca="false">IF(OR($A6="",N($D6)=0),"",ROUND($F6/$D6,2))</f>
        <v/>
      </c>
      <c r="I6" s="30" t="str">
        <f aca="false">IF($A6="","",SUMIFS(Ernte!$J$2:$J$401,Ernte!$B$2:$B$401,$A6))</f>
        <v/>
      </c>
      <c r="J6" s="30" t="str">
        <f aca="false">IF($A6="","",SUMIFS(Ernte!$L$2:$L$401,Ernte!$B$2:$B$401,$A6))</f>
        <v/>
      </c>
      <c r="K6" s="30" t="str">
        <f aca="false">IF($A6="","",ROUND(N($I6)-N($J6),2))</f>
        <v/>
      </c>
      <c r="L6" s="30" t="str">
        <f aca="false">IF(OR($A6="",N($D6)=0),"",ROUND($K6/$D6,2))</f>
        <v/>
      </c>
      <c r="M6" s="30" t="str">
        <f aca="false">IF($A6="","",ROUND(SUMIFS(Ernte!$K$2:$K$401,Ernte!$B$2:$B$401,$A6)/60,2))</f>
        <v/>
      </c>
      <c r="N6" s="33" t="str">
        <f aca="false">IF(OR($A6="",N($M6)=0),"",ROUND($F6/$M6,1))</f>
        <v/>
      </c>
      <c r="O6" s="34" t="str">
        <f aca="false">IF($A6="","",IFERROR(IF(_xlfn.MINIFS(Ernte!$A$2:$A$401,Ernte!$B$2:$B$401,$A6)=0,"",_xlfn.MINIFS(Ernte!$A$2:$A$401,Ernte!$B$2:$B$401,$A6)),""))</f>
        <v/>
      </c>
      <c r="P6" s="34" t="str">
        <f aca="false">IF($A6="","",IFERROR(IF(_xlfn.MAXIFS(Ernte!$A$2:$A$401,Ernte!$B$2:$B$401,$A6)=0,"",_xlfn.MAXIFS(Ernte!$A$2:$A$401,Ernte!$B$2:$B$401,$A6)),""))</f>
        <v/>
      </c>
    </row>
    <row r="7" customFormat="false" ht="15" hidden="false" customHeight="false" outlineLevel="0" collapsed="false">
      <c r="A7" s="12" t="str">
        <f aca="false">IF(Sätze!$B7="","",Sätze!$B7)</f>
        <v/>
      </c>
      <c r="B7" s="12" t="str">
        <f aca="false">IF($A7="","",Sätze!$C7)</f>
        <v/>
      </c>
      <c r="C7" s="31" t="str">
        <f aca="false">IF($A7="","",Sätze!$E7)</f>
        <v/>
      </c>
      <c r="D7" s="30" t="str">
        <f aca="false">IF($A7="","",Sätze!$F7)</f>
        <v/>
      </c>
      <c r="E7" s="12" t="str">
        <f aca="false">IF($A7="","",COUNTIFS(Ernte!$B$2:$B$401,$A7))</f>
        <v/>
      </c>
      <c r="F7" s="30" t="str">
        <f aca="false">IF($A7="","",SUMIFS(Ernte!$F$2:$F$401,Ernte!$B$2:$B$401,$A7))</f>
        <v/>
      </c>
      <c r="G7" s="32" t="str">
        <f aca="false">IF(OR($A7="",N($C7)=0),"",ROUND($F7/$C7,3))</f>
        <v/>
      </c>
      <c r="H7" s="30" t="str">
        <f aca="false">IF(OR($A7="",N($D7)=0),"",ROUND($F7/$D7,2))</f>
        <v/>
      </c>
      <c r="I7" s="30" t="str">
        <f aca="false">IF($A7="","",SUMIFS(Ernte!$J$2:$J$401,Ernte!$B$2:$B$401,$A7))</f>
        <v/>
      </c>
      <c r="J7" s="30" t="str">
        <f aca="false">IF($A7="","",SUMIFS(Ernte!$L$2:$L$401,Ernte!$B$2:$B$401,$A7))</f>
        <v/>
      </c>
      <c r="K7" s="30" t="str">
        <f aca="false">IF($A7="","",ROUND(N($I7)-N($J7),2))</f>
        <v/>
      </c>
      <c r="L7" s="30" t="str">
        <f aca="false">IF(OR($A7="",N($D7)=0),"",ROUND($K7/$D7,2))</f>
        <v/>
      </c>
      <c r="M7" s="30" t="str">
        <f aca="false">IF($A7="","",ROUND(SUMIFS(Ernte!$K$2:$K$401,Ernte!$B$2:$B$401,$A7)/60,2))</f>
        <v/>
      </c>
      <c r="N7" s="33" t="str">
        <f aca="false">IF(OR($A7="",N($M7)=0),"",ROUND($F7/$M7,1))</f>
        <v/>
      </c>
      <c r="O7" s="34" t="str">
        <f aca="false">IF($A7="","",IFERROR(IF(_xlfn.MINIFS(Ernte!$A$2:$A$401,Ernte!$B$2:$B$401,$A7)=0,"",_xlfn.MINIFS(Ernte!$A$2:$A$401,Ernte!$B$2:$B$401,$A7)),""))</f>
        <v/>
      </c>
      <c r="P7" s="34" t="str">
        <f aca="false">IF($A7="","",IFERROR(IF(_xlfn.MAXIFS(Ernte!$A$2:$A$401,Ernte!$B$2:$B$401,$A7)=0,"",_xlfn.MAXIFS(Ernte!$A$2:$A$401,Ernte!$B$2:$B$401,$A7)),""))</f>
        <v/>
      </c>
    </row>
    <row r="8" customFormat="false" ht="15" hidden="false" customHeight="false" outlineLevel="0" collapsed="false">
      <c r="A8" s="12" t="str">
        <f aca="false">IF(Sätze!$B8="","",Sätze!$B8)</f>
        <v/>
      </c>
      <c r="B8" s="12" t="str">
        <f aca="false">IF($A8="","",Sätze!$C8)</f>
        <v/>
      </c>
      <c r="C8" s="31" t="str">
        <f aca="false">IF($A8="","",Sätze!$E8)</f>
        <v/>
      </c>
      <c r="D8" s="30" t="str">
        <f aca="false">IF($A8="","",Sätze!$F8)</f>
        <v/>
      </c>
      <c r="E8" s="12" t="str">
        <f aca="false">IF($A8="","",COUNTIFS(Ernte!$B$2:$B$401,$A8))</f>
        <v/>
      </c>
      <c r="F8" s="30" t="str">
        <f aca="false">IF($A8="","",SUMIFS(Ernte!$F$2:$F$401,Ernte!$B$2:$B$401,$A8))</f>
        <v/>
      </c>
      <c r="G8" s="32" t="str">
        <f aca="false">IF(OR($A8="",N($C8)=0),"",ROUND($F8/$C8,3))</f>
        <v/>
      </c>
      <c r="H8" s="30" t="str">
        <f aca="false">IF(OR($A8="",N($D8)=0),"",ROUND($F8/$D8,2))</f>
        <v/>
      </c>
      <c r="I8" s="30" t="str">
        <f aca="false">IF($A8="","",SUMIFS(Ernte!$J$2:$J$401,Ernte!$B$2:$B$401,$A8))</f>
        <v/>
      </c>
      <c r="J8" s="30" t="str">
        <f aca="false">IF($A8="","",SUMIFS(Ernte!$L$2:$L$401,Ernte!$B$2:$B$401,$A8))</f>
        <v/>
      </c>
      <c r="K8" s="30" t="str">
        <f aca="false">IF($A8="","",ROUND(N($I8)-N($J8),2))</f>
        <v/>
      </c>
      <c r="L8" s="30" t="str">
        <f aca="false">IF(OR($A8="",N($D8)=0),"",ROUND($K8/$D8,2))</f>
        <v/>
      </c>
      <c r="M8" s="30" t="str">
        <f aca="false">IF($A8="","",ROUND(SUMIFS(Ernte!$K$2:$K$401,Ernte!$B$2:$B$401,$A8)/60,2))</f>
        <v/>
      </c>
      <c r="N8" s="33" t="str">
        <f aca="false">IF(OR($A8="",N($M8)=0),"",ROUND($F8/$M8,1))</f>
        <v/>
      </c>
      <c r="O8" s="34" t="str">
        <f aca="false">IF($A8="","",IFERROR(IF(_xlfn.MINIFS(Ernte!$A$2:$A$401,Ernte!$B$2:$B$401,$A8)=0,"",_xlfn.MINIFS(Ernte!$A$2:$A$401,Ernte!$B$2:$B$401,$A8)),""))</f>
        <v/>
      </c>
      <c r="P8" s="34" t="str">
        <f aca="false">IF($A8="","",IFERROR(IF(_xlfn.MAXIFS(Ernte!$A$2:$A$401,Ernte!$B$2:$B$401,$A8)=0,"",_xlfn.MAXIFS(Ernte!$A$2:$A$401,Ernte!$B$2:$B$401,$A8)),""))</f>
        <v/>
      </c>
    </row>
    <row r="9" customFormat="false" ht="15" hidden="false" customHeight="false" outlineLevel="0" collapsed="false">
      <c r="A9" s="12" t="str">
        <f aca="false">IF(Sätze!$B9="","",Sätze!$B9)</f>
        <v/>
      </c>
      <c r="B9" s="12" t="str">
        <f aca="false">IF($A9="","",Sätze!$C9)</f>
        <v/>
      </c>
      <c r="C9" s="31" t="str">
        <f aca="false">IF($A9="","",Sätze!$E9)</f>
        <v/>
      </c>
      <c r="D9" s="30" t="str">
        <f aca="false">IF($A9="","",Sätze!$F9)</f>
        <v/>
      </c>
      <c r="E9" s="12" t="str">
        <f aca="false">IF($A9="","",COUNTIFS(Ernte!$B$2:$B$401,$A9))</f>
        <v/>
      </c>
      <c r="F9" s="30" t="str">
        <f aca="false">IF($A9="","",SUMIFS(Ernte!$F$2:$F$401,Ernte!$B$2:$B$401,$A9))</f>
        <v/>
      </c>
      <c r="G9" s="32" t="str">
        <f aca="false">IF(OR($A9="",N($C9)=0),"",ROUND($F9/$C9,3))</f>
        <v/>
      </c>
      <c r="H9" s="30" t="str">
        <f aca="false">IF(OR($A9="",N($D9)=0),"",ROUND($F9/$D9,2))</f>
        <v/>
      </c>
      <c r="I9" s="30" t="str">
        <f aca="false">IF($A9="","",SUMIFS(Ernte!$J$2:$J$401,Ernte!$B$2:$B$401,$A9))</f>
        <v/>
      </c>
      <c r="J9" s="30" t="str">
        <f aca="false">IF($A9="","",SUMIFS(Ernte!$L$2:$L$401,Ernte!$B$2:$B$401,$A9))</f>
        <v/>
      </c>
      <c r="K9" s="30" t="str">
        <f aca="false">IF($A9="","",ROUND(N($I9)-N($J9),2))</f>
        <v/>
      </c>
      <c r="L9" s="30" t="str">
        <f aca="false">IF(OR($A9="",N($D9)=0),"",ROUND($K9/$D9,2))</f>
        <v/>
      </c>
      <c r="M9" s="30" t="str">
        <f aca="false">IF($A9="","",ROUND(SUMIFS(Ernte!$K$2:$K$401,Ernte!$B$2:$B$401,$A9)/60,2))</f>
        <v/>
      </c>
      <c r="N9" s="33" t="str">
        <f aca="false">IF(OR($A9="",N($M9)=0),"",ROUND($F9/$M9,1))</f>
        <v/>
      </c>
      <c r="O9" s="34" t="str">
        <f aca="false">IF($A9="","",IFERROR(IF(_xlfn.MINIFS(Ernte!$A$2:$A$401,Ernte!$B$2:$B$401,$A9)=0,"",_xlfn.MINIFS(Ernte!$A$2:$A$401,Ernte!$B$2:$B$401,$A9)),""))</f>
        <v/>
      </c>
      <c r="P9" s="34" t="str">
        <f aca="false">IF($A9="","",IFERROR(IF(_xlfn.MAXIFS(Ernte!$A$2:$A$401,Ernte!$B$2:$B$401,$A9)=0,"",_xlfn.MAXIFS(Ernte!$A$2:$A$401,Ernte!$B$2:$B$401,$A9)),""))</f>
        <v/>
      </c>
    </row>
    <row r="10" customFormat="false" ht="15" hidden="false" customHeight="false" outlineLevel="0" collapsed="false">
      <c r="A10" s="12" t="str">
        <f aca="false">IF(Sätze!$B10="","",Sätze!$B10)</f>
        <v/>
      </c>
      <c r="B10" s="12" t="str">
        <f aca="false">IF($A10="","",Sätze!$C10)</f>
        <v/>
      </c>
      <c r="C10" s="31" t="str">
        <f aca="false">IF($A10="","",Sätze!$E10)</f>
        <v/>
      </c>
      <c r="D10" s="30" t="str">
        <f aca="false">IF($A10="","",Sätze!$F10)</f>
        <v/>
      </c>
      <c r="E10" s="12" t="str">
        <f aca="false">IF($A10="","",COUNTIFS(Ernte!$B$2:$B$401,$A10))</f>
        <v/>
      </c>
      <c r="F10" s="30" t="str">
        <f aca="false">IF($A10="","",SUMIFS(Ernte!$F$2:$F$401,Ernte!$B$2:$B$401,$A10))</f>
        <v/>
      </c>
      <c r="G10" s="32" t="str">
        <f aca="false">IF(OR($A10="",N($C10)=0),"",ROUND($F10/$C10,3))</f>
        <v/>
      </c>
      <c r="H10" s="30" t="str">
        <f aca="false">IF(OR($A10="",N($D10)=0),"",ROUND($F10/$D10,2))</f>
        <v/>
      </c>
      <c r="I10" s="30" t="str">
        <f aca="false">IF($A10="","",SUMIFS(Ernte!$J$2:$J$401,Ernte!$B$2:$B$401,$A10))</f>
        <v/>
      </c>
      <c r="J10" s="30" t="str">
        <f aca="false">IF($A10="","",SUMIFS(Ernte!$L$2:$L$401,Ernte!$B$2:$B$401,$A10))</f>
        <v/>
      </c>
      <c r="K10" s="30" t="str">
        <f aca="false">IF($A10="","",ROUND(N($I10)-N($J10),2))</f>
        <v/>
      </c>
      <c r="L10" s="30" t="str">
        <f aca="false">IF(OR($A10="",N($D10)=0),"",ROUND($K10/$D10,2))</f>
        <v/>
      </c>
      <c r="M10" s="30" t="str">
        <f aca="false">IF($A10="","",ROUND(SUMIFS(Ernte!$K$2:$K$401,Ernte!$B$2:$B$401,$A10)/60,2))</f>
        <v/>
      </c>
      <c r="N10" s="33" t="str">
        <f aca="false">IF(OR($A10="",N($M10)=0),"",ROUND($F10/$M10,1))</f>
        <v/>
      </c>
      <c r="O10" s="34" t="str">
        <f aca="false">IF($A10="","",IFERROR(IF(_xlfn.MINIFS(Ernte!$A$2:$A$401,Ernte!$B$2:$B$401,$A10)=0,"",_xlfn.MINIFS(Ernte!$A$2:$A$401,Ernte!$B$2:$B$401,$A10)),""))</f>
        <v/>
      </c>
      <c r="P10" s="34" t="str">
        <f aca="false">IF($A10="","",IFERROR(IF(_xlfn.MAXIFS(Ernte!$A$2:$A$401,Ernte!$B$2:$B$401,$A10)=0,"",_xlfn.MAXIFS(Ernte!$A$2:$A$401,Ernte!$B$2:$B$401,$A10)),""))</f>
        <v/>
      </c>
    </row>
    <row r="11" customFormat="false" ht="15" hidden="false" customHeight="false" outlineLevel="0" collapsed="false">
      <c r="A11" s="12" t="str">
        <f aca="false">IF(Sätze!$B11="","",Sätze!$B11)</f>
        <v/>
      </c>
      <c r="B11" s="12" t="str">
        <f aca="false">IF($A11="","",Sätze!$C11)</f>
        <v/>
      </c>
      <c r="C11" s="31" t="str">
        <f aca="false">IF($A11="","",Sätze!$E11)</f>
        <v/>
      </c>
      <c r="D11" s="30" t="str">
        <f aca="false">IF($A11="","",Sätze!$F11)</f>
        <v/>
      </c>
      <c r="E11" s="12" t="str">
        <f aca="false">IF($A11="","",COUNTIFS(Ernte!$B$2:$B$401,$A11))</f>
        <v/>
      </c>
      <c r="F11" s="30" t="str">
        <f aca="false">IF($A11="","",SUMIFS(Ernte!$F$2:$F$401,Ernte!$B$2:$B$401,$A11))</f>
        <v/>
      </c>
      <c r="G11" s="32" t="str">
        <f aca="false">IF(OR($A11="",N($C11)=0),"",ROUND($F11/$C11,3))</f>
        <v/>
      </c>
      <c r="H11" s="30" t="str">
        <f aca="false">IF(OR($A11="",N($D11)=0),"",ROUND($F11/$D11,2))</f>
        <v/>
      </c>
      <c r="I11" s="30" t="str">
        <f aca="false">IF($A11="","",SUMIFS(Ernte!$J$2:$J$401,Ernte!$B$2:$B$401,$A11))</f>
        <v/>
      </c>
      <c r="J11" s="30" t="str">
        <f aca="false">IF($A11="","",SUMIFS(Ernte!$L$2:$L$401,Ernte!$B$2:$B$401,$A11))</f>
        <v/>
      </c>
      <c r="K11" s="30" t="str">
        <f aca="false">IF($A11="","",ROUND(N($I11)-N($J11),2))</f>
        <v/>
      </c>
      <c r="L11" s="30" t="str">
        <f aca="false">IF(OR($A11="",N($D11)=0),"",ROUND($K11/$D11,2))</f>
        <v/>
      </c>
      <c r="M11" s="30" t="str">
        <f aca="false">IF($A11="","",ROUND(SUMIFS(Ernte!$K$2:$K$401,Ernte!$B$2:$B$401,$A11)/60,2))</f>
        <v/>
      </c>
      <c r="N11" s="33" t="str">
        <f aca="false">IF(OR($A11="",N($M11)=0),"",ROUND($F11/$M11,1))</f>
        <v/>
      </c>
      <c r="O11" s="34" t="str">
        <f aca="false">IF($A11="","",IFERROR(IF(_xlfn.MINIFS(Ernte!$A$2:$A$401,Ernte!$B$2:$B$401,$A11)=0,"",_xlfn.MINIFS(Ernte!$A$2:$A$401,Ernte!$B$2:$B$401,$A11)),""))</f>
        <v/>
      </c>
      <c r="P11" s="34" t="str">
        <f aca="false">IF($A11="","",IFERROR(IF(_xlfn.MAXIFS(Ernte!$A$2:$A$401,Ernte!$B$2:$B$401,$A11)=0,"",_xlfn.MAXIFS(Ernte!$A$2:$A$401,Ernte!$B$2:$B$401,$A11)),""))</f>
        <v/>
      </c>
    </row>
    <row r="12" customFormat="false" ht="15" hidden="false" customHeight="false" outlineLevel="0" collapsed="false">
      <c r="A12" s="12" t="str">
        <f aca="false">IF(Sätze!$B12="","",Sätze!$B12)</f>
        <v/>
      </c>
      <c r="B12" s="12" t="str">
        <f aca="false">IF($A12="","",Sätze!$C12)</f>
        <v/>
      </c>
      <c r="C12" s="31" t="str">
        <f aca="false">IF($A12="","",Sätze!$E12)</f>
        <v/>
      </c>
      <c r="D12" s="30" t="str">
        <f aca="false">IF($A12="","",Sätze!$F12)</f>
        <v/>
      </c>
      <c r="E12" s="12" t="str">
        <f aca="false">IF($A12="","",COUNTIFS(Ernte!$B$2:$B$401,$A12))</f>
        <v/>
      </c>
      <c r="F12" s="30" t="str">
        <f aca="false">IF($A12="","",SUMIFS(Ernte!$F$2:$F$401,Ernte!$B$2:$B$401,$A12))</f>
        <v/>
      </c>
      <c r="G12" s="32" t="str">
        <f aca="false">IF(OR($A12="",N($C12)=0),"",ROUND($F12/$C12,3))</f>
        <v/>
      </c>
      <c r="H12" s="30" t="str">
        <f aca="false">IF(OR($A12="",N($D12)=0),"",ROUND($F12/$D12,2))</f>
        <v/>
      </c>
      <c r="I12" s="30" t="str">
        <f aca="false">IF($A12="","",SUMIFS(Ernte!$J$2:$J$401,Ernte!$B$2:$B$401,$A12))</f>
        <v/>
      </c>
      <c r="J12" s="30" t="str">
        <f aca="false">IF($A12="","",SUMIFS(Ernte!$L$2:$L$401,Ernte!$B$2:$B$401,$A12))</f>
        <v/>
      </c>
      <c r="K12" s="30" t="str">
        <f aca="false">IF($A12="","",ROUND(N($I12)-N($J12),2))</f>
        <v/>
      </c>
      <c r="L12" s="30" t="str">
        <f aca="false">IF(OR($A12="",N($D12)=0),"",ROUND($K12/$D12,2))</f>
        <v/>
      </c>
      <c r="M12" s="30" t="str">
        <f aca="false">IF($A12="","",ROUND(SUMIFS(Ernte!$K$2:$K$401,Ernte!$B$2:$B$401,$A12)/60,2))</f>
        <v/>
      </c>
      <c r="N12" s="33" t="str">
        <f aca="false">IF(OR($A12="",N($M12)=0),"",ROUND($F12/$M12,1))</f>
        <v/>
      </c>
      <c r="O12" s="34" t="str">
        <f aca="false">IF($A12="","",IFERROR(IF(_xlfn.MINIFS(Ernte!$A$2:$A$401,Ernte!$B$2:$B$401,$A12)=0,"",_xlfn.MINIFS(Ernte!$A$2:$A$401,Ernte!$B$2:$B$401,$A12)),""))</f>
        <v/>
      </c>
      <c r="P12" s="34" t="str">
        <f aca="false">IF($A12="","",IFERROR(IF(_xlfn.MAXIFS(Ernte!$A$2:$A$401,Ernte!$B$2:$B$401,$A12)=0,"",_xlfn.MAXIFS(Ernte!$A$2:$A$401,Ernte!$B$2:$B$401,$A12)),""))</f>
        <v/>
      </c>
    </row>
    <row r="13" customFormat="false" ht="15" hidden="false" customHeight="false" outlineLevel="0" collapsed="false">
      <c r="A13" s="12" t="str">
        <f aca="false">IF(Sätze!$B13="","",Sätze!$B13)</f>
        <v/>
      </c>
      <c r="B13" s="12" t="str">
        <f aca="false">IF($A13="","",Sätze!$C13)</f>
        <v/>
      </c>
      <c r="C13" s="31" t="str">
        <f aca="false">IF($A13="","",Sätze!$E13)</f>
        <v/>
      </c>
      <c r="D13" s="30" t="str">
        <f aca="false">IF($A13="","",Sätze!$F13)</f>
        <v/>
      </c>
      <c r="E13" s="12" t="str">
        <f aca="false">IF($A13="","",COUNTIFS(Ernte!$B$2:$B$401,$A13))</f>
        <v/>
      </c>
      <c r="F13" s="30" t="str">
        <f aca="false">IF($A13="","",SUMIFS(Ernte!$F$2:$F$401,Ernte!$B$2:$B$401,$A13))</f>
        <v/>
      </c>
      <c r="G13" s="32" t="str">
        <f aca="false">IF(OR($A13="",N($C13)=0),"",ROUND($F13/$C13,3))</f>
        <v/>
      </c>
      <c r="H13" s="30" t="str">
        <f aca="false">IF(OR($A13="",N($D13)=0),"",ROUND($F13/$D13,2))</f>
        <v/>
      </c>
      <c r="I13" s="30" t="str">
        <f aca="false">IF($A13="","",SUMIFS(Ernte!$J$2:$J$401,Ernte!$B$2:$B$401,$A13))</f>
        <v/>
      </c>
      <c r="J13" s="30" t="str">
        <f aca="false">IF($A13="","",SUMIFS(Ernte!$L$2:$L$401,Ernte!$B$2:$B$401,$A13))</f>
        <v/>
      </c>
      <c r="K13" s="30" t="str">
        <f aca="false">IF($A13="","",ROUND(N($I13)-N($J13),2))</f>
        <v/>
      </c>
      <c r="L13" s="30" t="str">
        <f aca="false">IF(OR($A13="",N($D13)=0),"",ROUND($K13/$D13,2))</f>
        <v/>
      </c>
      <c r="M13" s="30" t="str">
        <f aca="false">IF($A13="","",ROUND(SUMIFS(Ernte!$K$2:$K$401,Ernte!$B$2:$B$401,$A13)/60,2))</f>
        <v/>
      </c>
      <c r="N13" s="33" t="str">
        <f aca="false">IF(OR($A13="",N($M13)=0),"",ROUND($F13/$M13,1))</f>
        <v/>
      </c>
      <c r="O13" s="34" t="str">
        <f aca="false">IF($A13="","",IFERROR(IF(_xlfn.MINIFS(Ernte!$A$2:$A$401,Ernte!$B$2:$B$401,$A13)=0,"",_xlfn.MINIFS(Ernte!$A$2:$A$401,Ernte!$B$2:$B$401,$A13)),""))</f>
        <v/>
      </c>
      <c r="P13" s="34" t="str">
        <f aca="false">IF($A13="","",IFERROR(IF(_xlfn.MAXIFS(Ernte!$A$2:$A$401,Ernte!$B$2:$B$401,$A13)=0,"",_xlfn.MAXIFS(Ernte!$A$2:$A$401,Ernte!$B$2:$B$401,$A13)),""))</f>
        <v/>
      </c>
    </row>
    <row r="14" customFormat="false" ht="15" hidden="false" customHeight="false" outlineLevel="0" collapsed="false">
      <c r="A14" s="12" t="str">
        <f aca="false">IF(Sätze!$B14="","",Sätze!$B14)</f>
        <v/>
      </c>
      <c r="B14" s="12" t="str">
        <f aca="false">IF($A14="","",Sätze!$C14)</f>
        <v/>
      </c>
      <c r="C14" s="31" t="str">
        <f aca="false">IF($A14="","",Sätze!$E14)</f>
        <v/>
      </c>
      <c r="D14" s="30" t="str">
        <f aca="false">IF($A14="","",Sätze!$F14)</f>
        <v/>
      </c>
      <c r="E14" s="12" t="str">
        <f aca="false">IF($A14="","",COUNTIFS(Ernte!$B$2:$B$401,$A14))</f>
        <v/>
      </c>
      <c r="F14" s="30" t="str">
        <f aca="false">IF($A14="","",SUMIFS(Ernte!$F$2:$F$401,Ernte!$B$2:$B$401,$A14))</f>
        <v/>
      </c>
      <c r="G14" s="32" t="str">
        <f aca="false">IF(OR($A14="",N($C14)=0),"",ROUND($F14/$C14,3))</f>
        <v/>
      </c>
      <c r="H14" s="30" t="str">
        <f aca="false">IF(OR($A14="",N($D14)=0),"",ROUND($F14/$D14,2))</f>
        <v/>
      </c>
      <c r="I14" s="30" t="str">
        <f aca="false">IF($A14="","",SUMIFS(Ernte!$J$2:$J$401,Ernte!$B$2:$B$401,$A14))</f>
        <v/>
      </c>
      <c r="J14" s="30" t="str">
        <f aca="false">IF($A14="","",SUMIFS(Ernte!$L$2:$L$401,Ernte!$B$2:$B$401,$A14))</f>
        <v/>
      </c>
      <c r="K14" s="30" t="str">
        <f aca="false">IF($A14="","",ROUND(N($I14)-N($J14),2))</f>
        <v/>
      </c>
      <c r="L14" s="30" t="str">
        <f aca="false">IF(OR($A14="",N($D14)=0),"",ROUND($K14/$D14,2))</f>
        <v/>
      </c>
      <c r="M14" s="30" t="str">
        <f aca="false">IF($A14="","",ROUND(SUMIFS(Ernte!$K$2:$K$401,Ernte!$B$2:$B$401,$A14)/60,2))</f>
        <v/>
      </c>
      <c r="N14" s="33" t="str">
        <f aca="false">IF(OR($A14="",N($M14)=0),"",ROUND($F14/$M14,1))</f>
        <v/>
      </c>
      <c r="O14" s="34" t="str">
        <f aca="false">IF($A14="","",IFERROR(IF(_xlfn.MINIFS(Ernte!$A$2:$A$401,Ernte!$B$2:$B$401,$A14)=0,"",_xlfn.MINIFS(Ernte!$A$2:$A$401,Ernte!$B$2:$B$401,$A14)),""))</f>
        <v/>
      </c>
      <c r="P14" s="34" t="str">
        <f aca="false">IF($A14="","",IFERROR(IF(_xlfn.MAXIFS(Ernte!$A$2:$A$401,Ernte!$B$2:$B$401,$A14)=0,"",_xlfn.MAXIFS(Ernte!$A$2:$A$401,Ernte!$B$2:$B$401,$A14)),""))</f>
        <v/>
      </c>
    </row>
    <row r="15" customFormat="false" ht="15" hidden="false" customHeight="false" outlineLevel="0" collapsed="false">
      <c r="A15" s="12" t="str">
        <f aca="false">IF(Sätze!$B15="","",Sätze!$B15)</f>
        <v/>
      </c>
      <c r="B15" s="12" t="str">
        <f aca="false">IF($A15="","",Sätze!$C15)</f>
        <v/>
      </c>
      <c r="C15" s="31" t="str">
        <f aca="false">IF($A15="","",Sätze!$E15)</f>
        <v/>
      </c>
      <c r="D15" s="30" t="str">
        <f aca="false">IF($A15="","",Sätze!$F15)</f>
        <v/>
      </c>
      <c r="E15" s="12" t="str">
        <f aca="false">IF($A15="","",COUNTIFS(Ernte!$B$2:$B$401,$A15))</f>
        <v/>
      </c>
      <c r="F15" s="30" t="str">
        <f aca="false">IF($A15="","",SUMIFS(Ernte!$F$2:$F$401,Ernte!$B$2:$B$401,$A15))</f>
        <v/>
      </c>
      <c r="G15" s="32" t="str">
        <f aca="false">IF(OR($A15="",N($C15)=0),"",ROUND($F15/$C15,3))</f>
        <v/>
      </c>
      <c r="H15" s="30" t="str">
        <f aca="false">IF(OR($A15="",N($D15)=0),"",ROUND($F15/$D15,2))</f>
        <v/>
      </c>
      <c r="I15" s="30" t="str">
        <f aca="false">IF($A15="","",SUMIFS(Ernte!$J$2:$J$401,Ernte!$B$2:$B$401,$A15))</f>
        <v/>
      </c>
      <c r="J15" s="30" t="str">
        <f aca="false">IF($A15="","",SUMIFS(Ernte!$L$2:$L$401,Ernte!$B$2:$B$401,$A15))</f>
        <v/>
      </c>
      <c r="K15" s="30" t="str">
        <f aca="false">IF($A15="","",ROUND(N($I15)-N($J15),2))</f>
        <v/>
      </c>
      <c r="L15" s="30" t="str">
        <f aca="false">IF(OR($A15="",N($D15)=0),"",ROUND($K15/$D15,2))</f>
        <v/>
      </c>
      <c r="M15" s="30" t="str">
        <f aca="false">IF($A15="","",ROUND(SUMIFS(Ernte!$K$2:$K$401,Ernte!$B$2:$B$401,$A15)/60,2))</f>
        <v/>
      </c>
      <c r="N15" s="33" t="str">
        <f aca="false">IF(OR($A15="",N($M15)=0),"",ROUND($F15/$M15,1))</f>
        <v/>
      </c>
      <c r="O15" s="34" t="str">
        <f aca="false">IF($A15="","",IFERROR(IF(_xlfn.MINIFS(Ernte!$A$2:$A$401,Ernte!$B$2:$B$401,$A15)=0,"",_xlfn.MINIFS(Ernte!$A$2:$A$401,Ernte!$B$2:$B$401,$A15)),""))</f>
        <v/>
      </c>
      <c r="P15" s="34" t="str">
        <f aca="false">IF($A15="","",IFERROR(IF(_xlfn.MAXIFS(Ernte!$A$2:$A$401,Ernte!$B$2:$B$401,$A15)=0,"",_xlfn.MAXIFS(Ernte!$A$2:$A$401,Ernte!$B$2:$B$401,$A15)),""))</f>
        <v/>
      </c>
    </row>
    <row r="16" customFormat="false" ht="15" hidden="false" customHeight="false" outlineLevel="0" collapsed="false">
      <c r="A16" s="12" t="str">
        <f aca="false">IF(Sätze!$B16="","",Sätze!$B16)</f>
        <v/>
      </c>
      <c r="B16" s="12" t="str">
        <f aca="false">IF($A16="","",Sätze!$C16)</f>
        <v/>
      </c>
      <c r="C16" s="31" t="str">
        <f aca="false">IF($A16="","",Sätze!$E16)</f>
        <v/>
      </c>
      <c r="D16" s="30" t="str">
        <f aca="false">IF($A16="","",Sätze!$F16)</f>
        <v/>
      </c>
      <c r="E16" s="12" t="str">
        <f aca="false">IF($A16="","",COUNTIFS(Ernte!$B$2:$B$401,$A16))</f>
        <v/>
      </c>
      <c r="F16" s="30" t="str">
        <f aca="false">IF($A16="","",SUMIFS(Ernte!$F$2:$F$401,Ernte!$B$2:$B$401,$A16))</f>
        <v/>
      </c>
      <c r="G16" s="32" t="str">
        <f aca="false">IF(OR($A16="",N($C16)=0),"",ROUND($F16/$C16,3))</f>
        <v/>
      </c>
      <c r="H16" s="30" t="str">
        <f aca="false">IF(OR($A16="",N($D16)=0),"",ROUND($F16/$D16,2))</f>
        <v/>
      </c>
      <c r="I16" s="30" t="str">
        <f aca="false">IF($A16="","",SUMIFS(Ernte!$J$2:$J$401,Ernte!$B$2:$B$401,$A16))</f>
        <v/>
      </c>
      <c r="J16" s="30" t="str">
        <f aca="false">IF($A16="","",SUMIFS(Ernte!$L$2:$L$401,Ernte!$B$2:$B$401,$A16))</f>
        <v/>
      </c>
      <c r="K16" s="30" t="str">
        <f aca="false">IF($A16="","",ROUND(N($I16)-N($J16),2))</f>
        <v/>
      </c>
      <c r="L16" s="30" t="str">
        <f aca="false">IF(OR($A16="",N($D16)=0),"",ROUND($K16/$D16,2))</f>
        <v/>
      </c>
      <c r="M16" s="30" t="str">
        <f aca="false">IF($A16="","",ROUND(SUMIFS(Ernte!$K$2:$K$401,Ernte!$B$2:$B$401,$A16)/60,2))</f>
        <v/>
      </c>
      <c r="N16" s="33" t="str">
        <f aca="false">IF(OR($A16="",N($M16)=0),"",ROUND($F16/$M16,1))</f>
        <v/>
      </c>
      <c r="O16" s="34" t="str">
        <f aca="false">IF($A16="","",IFERROR(IF(_xlfn.MINIFS(Ernte!$A$2:$A$401,Ernte!$B$2:$B$401,$A16)=0,"",_xlfn.MINIFS(Ernte!$A$2:$A$401,Ernte!$B$2:$B$401,$A16)),""))</f>
        <v/>
      </c>
      <c r="P16" s="34" t="str">
        <f aca="false">IF($A16="","",IFERROR(IF(_xlfn.MAXIFS(Ernte!$A$2:$A$401,Ernte!$B$2:$B$401,$A16)=0,"",_xlfn.MAXIFS(Ernte!$A$2:$A$401,Ernte!$B$2:$B$401,$A16)),""))</f>
        <v/>
      </c>
    </row>
    <row r="17" customFormat="false" ht="15" hidden="false" customHeight="false" outlineLevel="0" collapsed="false">
      <c r="A17" s="12" t="str">
        <f aca="false">IF(Sätze!$B17="","",Sätze!$B17)</f>
        <v/>
      </c>
      <c r="B17" s="12" t="str">
        <f aca="false">IF($A17="","",Sätze!$C17)</f>
        <v/>
      </c>
      <c r="C17" s="31" t="str">
        <f aca="false">IF($A17="","",Sätze!$E17)</f>
        <v/>
      </c>
      <c r="D17" s="30" t="str">
        <f aca="false">IF($A17="","",Sätze!$F17)</f>
        <v/>
      </c>
      <c r="E17" s="12" t="str">
        <f aca="false">IF($A17="","",COUNTIFS(Ernte!$B$2:$B$401,$A17))</f>
        <v/>
      </c>
      <c r="F17" s="30" t="str">
        <f aca="false">IF($A17="","",SUMIFS(Ernte!$F$2:$F$401,Ernte!$B$2:$B$401,$A17))</f>
        <v/>
      </c>
      <c r="G17" s="32" t="str">
        <f aca="false">IF(OR($A17="",N($C17)=0),"",ROUND($F17/$C17,3))</f>
        <v/>
      </c>
      <c r="H17" s="30" t="str">
        <f aca="false">IF(OR($A17="",N($D17)=0),"",ROUND($F17/$D17,2))</f>
        <v/>
      </c>
      <c r="I17" s="30" t="str">
        <f aca="false">IF($A17="","",SUMIFS(Ernte!$J$2:$J$401,Ernte!$B$2:$B$401,$A17))</f>
        <v/>
      </c>
      <c r="J17" s="30" t="str">
        <f aca="false">IF($A17="","",SUMIFS(Ernte!$L$2:$L$401,Ernte!$B$2:$B$401,$A17))</f>
        <v/>
      </c>
      <c r="K17" s="30" t="str">
        <f aca="false">IF($A17="","",ROUND(N($I17)-N($J17),2))</f>
        <v/>
      </c>
      <c r="L17" s="30" t="str">
        <f aca="false">IF(OR($A17="",N($D17)=0),"",ROUND($K17/$D17,2))</f>
        <v/>
      </c>
      <c r="M17" s="30" t="str">
        <f aca="false">IF($A17="","",ROUND(SUMIFS(Ernte!$K$2:$K$401,Ernte!$B$2:$B$401,$A17)/60,2))</f>
        <v/>
      </c>
      <c r="N17" s="33" t="str">
        <f aca="false">IF(OR($A17="",N($M17)=0),"",ROUND($F17/$M17,1))</f>
        <v/>
      </c>
      <c r="O17" s="34" t="str">
        <f aca="false">IF($A17="","",IFERROR(IF(_xlfn.MINIFS(Ernte!$A$2:$A$401,Ernte!$B$2:$B$401,$A17)=0,"",_xlfn.MINIFS(Ernte!$A$2:$A$401,Ernte!$B$2:$B$401,$A17)),""))</f>
        <v/>
      </c>
      <c r="P17" s="34" t="str">
        <f aca="false">IF($A17="","",IFERROR(IF(_xlfn.MAXIFS(Ernte!$A$2:$A$401,Ernte!$B$2:$B$401,$A17)=0,"",_xlfn.MAXIFS(Ernte!$A$2:$A$401,Ernte!$B$2:$B$401,$A17)),""))</f>
        <v/>
      </c>
    </row>
    <row r="18" customFormat="false" ht="15" hidden="false" customHeight="false" outlineLevel="0" collapsed="false">
      <c r="A18" s="12" t="str">
        <f aca="false">IF(Sätze!$B18="","",Sätze!$B18)</f>
        <v/>
      </c>
      <c r="B18" s="12" t="str">
        <f aca="false">IF($A18="","",Sätze!$C18)</f>
        <v/>
      </c>
      <c r="C18" s="31" t="str">
        <f aca="false">IF($A18="","",Sätze!$E18)</f>
        <v/>
      </c>
      <c r="D18" s="30" t="str">
        <f aca="false">IF($A18="","",Sätze!$F18)</f>
        <v/>
      </c>
      <c r="E18" s="12" t="str">
        <f aca="false">IF($A18="","",COUNTIFS(Ernte!$B$2:$B$401,$A18))</f>
        <v/>
      </c>
      <c r="F18" s="30" t="str">
        <f aca="false">IF($A18="","",SUMIFS(Ernte!$F$2:$F$401,Ernte!$B$2:$B$401,$A18))</f>
        <v/>
      </c>
      <c r="G18" s="32" t="str">
        <f aca="false">IF(OR($A18="",N($C18)=0),"",ROUND($F18/$C18,3))</f>
        <v/>
      </c>
      <c r="H18" s="30" t="str">
        <f aca="false">IF(OR($A18="",N($D18)=0),"",ROUND($F18/$D18,2))</f>
        <v/>
      </c>
      <c r="I18" s="30" t="str">
        <f aca="false">IF($A18="","",SUMIFS(Ernte!$J$2:$J$401,Ernte!$B$2:$B$401,$A18))</f>
        <v/>
      </c>
      <c r="J18" s="30" t="str">
        <f aca="false">IF($A18="","",SUMIFS(Ernte!$L$2:$L$401,Ernte!$B$2:$B$401,$A18))</f>
        <v/>
      </c>
      <c r="K18" s="30" t="str">
        <f aca="false">IF($A18="","",ROUND(N($I18)-N($J18),2))</f>
        <v/>
      </c>
      <c r="L18" s="30" t="str">
        <f aca="false">IF(OR($A18="",N($D18)=0),"",ROUND($K18/$D18,2))</f>
        <v/>
      </c>
      <c r="M18" s="30" t="str">
        <f aca="false">IF($A18="","",ROUND(SUMIFS(Ernte!$K$2:$K$401,Ernte!$B$2:$B$401,$A18)/60,2))</f>
        <v/>
      </c>
      <c r="N18" s="33" t="str">
        <f aca="false">IF(OR($A18="",N($M18)=0),"",ROUND($F18/$M18,1))</f>
        <v/>
      </c>
      <c r="O18" s="34" t="str">
        <f aca="false">IF($A18="","",IFERROR(IF(_xlfn.MINIFS(Ernte!$A$2:$A$401,Ernte!$B$2:$B$401,$A18)=0,"",_xlfn.MINIFS(Ernte!$A$2:$A$401,Ernte!$B$2:$B$401,$A18)),""))</f>
        <v/>
      </c>
      <c r="P18" s="34" t="str">
        <f aca="false">IF($A18="","",IFERROR(IF(_xlfn.MAXIFS(Ernte!$A$2:$A$401,Ernte!$B$2:$B$401,$A18)=0,"",_xlfn.MAXIFS(Ernte!$A$2:$A$401,Ernte!$B$2:$B$401,$A18)),""))</f>
        <v/>
      </c>
    </row>
    <row r="19" customFormat="false" ht="15" hidden="false" customHeight="false" outlineLevel="0" collapsed="false">
      <c r="A19" s="12" t="str">
        <f aca="false">IF(Sätze!$B19="","",Sätze!$B19)</f>
        <v/>
      </c>
      <c r="B19" s="12" t="str">
        <f aca="false">IF($A19="","",Sätze!$C19)</f>
        <v/>
      </c>
      <c r="C19" s="31" t="str">
        <f aca="false">IF($A19="","",Sätze!$E19)</f>
        <v/>
      </c>
      <c r="D19" s="30" t="str">
        <f aca="false">IF($A19="","",Sätze!$F19)</f>
        <v/>
      </c>
      <c r="E19" s="12" t="str">
        <f aca="false">IF($A19="","",COUNTIFS(Ernte!$B$2:$B$401,$A19))</f>
        <v/>
      </c>
      <c r="F19" s="30" t="str">
        <f aca="false">IF($A19="","",SUMIFS(Ernte!$F$2:$F$401,Ernte!$B$2:$B$401,$A19))</f>
        <v/>
      </c>
      <c r="G19" s="32" t="str">
        <f aca="false">IF(OR($A19="",N($C19)=0),"",ROUND($F19/$C19,3))</f>
        <v/>
      </c>
      <c r="H19" s="30" t="str">
        <f aca="false">IF(OR($A19="",N($D19)=0),"",ROUND($F19/$D19,2))</f>
        <v/>
      </c>
      <c r="I19" s="30" t="str">
        <f aca="false">IF($A19="","",SUMIFS(Ernte!$J$2:$J$401,Ernte!$B$2:$B$401,$A19))</f>
        <v/>
      </c>
      <c r="J19" s="30" t="str">
        <f aca="false">IF($A19="","",SUMIFS(Ernte!$L$2:$L$401,Ernte!$B$2:$B$401,$A19))</f>
        <v/>
      </c>
      <c r="K19" s="30" t="str">
        <f aca="false">IF($A19="","",ROUND(N($I19)-N($J19),2))</f>
        <v/>
      </c>
      <c r="L19" s="30" t="str">
        <f aca="false">IF(OR($A19="",N($D19)=0),"",ROUND($K19/$D19,2))</f>
        <v/>
      </c>
      <c r="M19" s="30" t="str">
        <f aca="false">IF($A19="","",ROUND(SUMIFS(Ernte!$K$2:$K$401,Ernte!$B$2:$B$401,$A19)/60,2))</f>
        <v/>
      </c>
      <c r="N19" s="33" t="str">
        <f aca="false">IF(OR($A19="",N($M19)=0),"",ROUND($F19/$M19,1))</f>
        <v/>
      </c>
      <c r="O19" s="34" t="str">
        <f aca="false">IF($A19="","",IFERROR(IF(_xlfn.MINIFS(Ernte!$A$2:$A$401,Ernte!$B$2:$B$401,$A19)=0,"",_xlfn.MINIFS(Ernte!$A$2:$A$401,Ernte!$B$2:$B$401,$A19)),""))</f>
        <v/>
      </c>
      <c r="P19" s="34" t="str">
        <f aca="false">IF($A19="","",IFERROR(IF(_xlfn.MAXIFS(Ernte!$A$2:$A$401,Ernte!$B$2:$B$401,$A19)=0,"",_xlfn.MAXIFS(Ernte!$A$2:$A$401,Ernte!$B$2:$B$401,$A19)),""))</f>
        <v/>
      </c>
    </row>
    <row r="20" customFormat="false" ht="15" hidden="false" customHeight="false" outlineLevel="0" collapsed="false">
      <c r="A20" s="12" t="str">
        <f aca="false">IF(Sätze!$B20="","",Sätze!$B20)</f>
        <v/>
      </c>
      <c r="B20" s="12" t="str">
        <f aca="false">IF($A20="","",Sätze!$C20)</f>
        <v/>
      </c>
      <c r="C20" s="31" t="str">
        <f aca="false">IF($A20="","",Sätze!$E20)</f>
        <v/>
      </c>
      <c r="D20" s="30" t="str">
        <f aca="false">IF($A20="","",Sätze!$F20)</f>
        <v/>
      </c>
      <c r="E20" s="12" t="str">
        <f aca="false">IF($A20="","",COUNTIFS(Ernte!$B$2:$B$401,$A20))</f>
        <v/>
      </c>
      <c r="F20" s="30" t="str">
        <f aca="false">IF($A20="","",SUMIFS(Ernte!$F$2:$F$401,Ernte!$B$2:$B$401,$A20))</f>
        <v/>
      </c>
      <c r="G20" s="32" t="str">
        <f aca="false">IF(OR($A20="",N($C20)=0),"",ROUND($F20/$C20,3))</f>
        <v/>
      </c>
      <c r="H20" s="30" t="str">
        <f aca="false">IF(OR($A20="",N($D20)=0),"",ROUND($F20/$D20,2))</f>
        <v/>
      </c>
      <c r="I20" s="30" t="str">
        <f aca="false">IF($A20="","",SUMIFS(Ernte!$J$2:$J$401,Ernte!$B$2:$B$401,$A20))</f>
        <v/>
      </c>
      <c r="J20" s="30" t="str">
        <f aca="false">IF($A20="","",SUMIFS(Ernte!$L$2:$L$401,Ernte!$B$2:$B$401,$A20))</f>
        <v/>
      </c>
      <c r="K20" s="30" t="str">
        <f aca="false">IF($A20="","",ROUND(N($I20)-N($J20),2))</f>
        <v/>
      </c>
      <c r="L20" s="30" t="str">
        <f aca="false">IF(OR($A20="",N($D20)=0),"",ROUND($K20/$D20,2))</f>
        <v/>
      </c>
      <c r="M20" s="30" t="str">
        <f aca="false">IF($A20="","",ROUND(SUMIFS(Ernte!$K$2:$K$401,Ernte!$B$2:$B$401,$A20)/60,2))</f>
        <v/>
      </c>
      <c r="N20" s="33" t="str">
        <f aca="false">IF(OR($A20="",N($M20)=0),"",ROUND($F20/$M20,1))</f>
        <v/>
      </c>
      <c r="O20" s="34" t="str">
        <f aca="false">IF($A20="","",IFERROR(IF(_xlfn.MINIFS(Ernte!$A$2:$A$401,Ernte!$B$2:$B$401,$A20)=0,"",_xlfn.MINIFS(Ernte!$A$2:$A$401,Ernte!$B$2:$B$401,$A20)),""))</f>
        <v/>
      </c>
      <c r="P20" s="34" t="str">
        <f aca="false">IF($A20="","",IFERROR(IF(_xlfn.MAXIFS(Ernte!$A$2:$A$401,Ernte!$B$2:$B$401,$A20)=0,"",_xlfn.MAXIFS(Ernte!$A$2:$A$401,Ernte!$B$2:$B$401,$A20)),""))</f>
        <v/>
      </c>
    </row>
    <row r="21" customFormat="false" ht="15" hidden="false" customHeight="false" outlineLevel="0" collapsed="false">
      <c r="A21" s="12" t="str">
        <f aca="false">IF(Sätze!$B21="","",Sätze!$B21)</f>
        <v/>
      </c>
      <c r="B21" s="12" t="str">
        <f aca="false">IF($A21="","",Sätze!$C21)</f>
        <v/>
      </c>
      <c r="C21" s="31" t="str">
        <f aca="false">IF($A21="","",Sätze!$E21)</f>
        <v/>
      </c>
      <c r="D21" s="30" t="str">
        <f aca="false">IF($A21="","",Sätze!$F21)</f>
        <v/>
      </c>
      <c r="E21" s="12" t="str">
        <f aca="false">IF($A21="","",COUNTIFS(Ernte!$B$2:$B$401,$A21))</f>
        <v/>
      </c>
      <c r="F21" s="30" t="str">
        <f aca="false">IF($A21="","",SUMIFS(Ernte!$F$2:$F$401,Ernte!$B$2:$B$401,$A21))</f>
        <v/>
      </c>
      <c r="G21" s="32" t="str">
        <f aca="false">IF(OR($A21="",N($C21)=0),"",ROUND($F21/$C21,3))</f>
        <v/>
      </c>
      <c r="H21" s="30" t="str">
        <f aca="false">IF(OR($A21="",N($D21)=0),"",ROUND($F21/$D21,2))</f>
        <v/>
      </c>
      <c r="I21" s="30" t="str">
        <f aca="false">IF($A21="","",SUMIFS(Ernte!$J$2:$J$401,Ernte!$B$2:$B$401,$A21))</f>
        <v/>
      </c>
      <c r="J21" s="30" t="str">
        <f aca="false">IF($A21="","",SUMIFS(Ernte!$L$2:$L$401,Ernte!$B$2:$B$401,$A21))</f>
        <v/>
      </c>
      <c r="K21" s="30" t="str">
        <f aca="false">IF($A21="","",ROUND(N($I21)-N($J21),2))</f>
        <v/>
      </c>
      <c r="L21" s="30" t="str">
        <f aca="false">IF(OR($A21="",N($D21)=0),"",ROUND($K21/$D21,2))</f>
        <v/>
      </c>
      <c r="M21" s="30" t="str">
        <f aca="false">IF($A21="","",ROUND(SUMIFS(Ernte!$K$2:$K$401,Ernte!$B$2:$B$401,$A21)/60,2))</f>
        <v/>
      </c>
      <c r="N21" s="33" t="str">
        <f aca="false">IF(OR($A21="",N($M21)=0),"",ROUND($F21/$M21,1))</f>
        <v/>
      </c>
      <c r="O21" s="34" t="str">
        <f aca="false">IF($A21="","",IFERROR(IF(_xlfn.MINIFS(Ernte!$A$2:$A$401,Ernte!$B$2:$B$401,$A21)=0,"",_xlfn.MINIFS(Ernte!$A$2:$A$401,Ernte!$B$2:$B$401,$A21)),""))</f>
        <v/>
      </c>
      <c r="P21" s="34" t="str">
        <f aca="false">IF($A21="","",IFERROR(IF(_xlfn.MAXIFS(Ernte!$A$2:$A$401,Ernte!$B$2:$B$401,$A21)=0,"",_xlfn.MAXIFS(Ernte!$A$2:$A$401,Ernte!$B$2:$B$401,$A21)),""))</f>
        <v/>
      </c>
    </row>
    <row r="22" customFormat="false" ht="15" hidden="false" customHeight="false" outlineLevel="0" collapsed="false">
      <c r="A22" s="12" t="str">
        <f aca="false">IF(Sätze!$B22="","",Sätze!$B22)</f>
        <v/>
      </c>
      <c r="B22" s="12" t="str">
        <f aca="false">IF($A22="","",Sätze!$C22)</f>
        <v/>
      </c>
      <c r="C22" s="31" t="str">
        <f aca="false">IF($A22="","",Sätze!$E22)</f>
        <v/>
      </c>
      <c r="D22" s="30" t="str">
        <f aca="false">IF($A22="","",Sätze!$F22)</f>
        <v/>
      </c>
      <c r="E22" s="12" t="str">
        <f aca="false">IF($A22="","",COUNTIFS(Ernte!$B$2:$B$401,$A22))</f>
        <v/>
      </c>
      <c r="F22" s="30" t="str">
        <f aca="false">IF($A22="","",SUMIFS(Ernte!$F$2:$F$401,Ernte!$B$2:$B$401,$A22))</f>
        <v/>
      </c>
      <c r="G22" s="32" t="str">
        <f aca="false">IF(OR($A22="",N($C22)=0),"",ROUND($F22/$C22,3))</f>
        <v/>
      </c>
      <c r="H22" s="30" t="str">
        <f aca="false">IF(OR($A22="",N($D22)=0),"",ROUND($F22/$D22,2))</f>
        <v/>
      </c>
      <c r="I22" s="30" t="str">
        <f aca="false">IF($A22="","",SUMIFS(Ernte!$J$2:$J$401,Ernte!$B$2:$B$401,$A22))</f>
        <v/>
      </c>
      <c r="J22" s="30" t="str">
        <f aca="false">IF($A22="","",SUMIFS(Ernte!$L$2:$L$401,Ernte!$B$2:$B$401,$A22))</f>
        <v/>
      </c>
      <c r="K22" s="30" t="str">
        <f aca="false">IF($A22="","",ROUND(N($I22)-N($J22),2))</f>
        <v/>
      </c>
      <c r="L22" s="30" t="str">
        <f aca="false">IF(OR($A22="",N($D22)=0),"",ROUND($K22/$D22,2))</f>
        <v/>
      </c>
      <c r="M22" s="30" t="str">
        <f aca="false">IF($A22="","",ROUND(SUMIFS(Ernte!$K$2:$K$401,Ernte!$B$2:$B$401,$A22)/60,2))</f>
        <v/>
      </c>
      <c r="N22" s="33" t="str">
        <f aca="false">IF(OR($A22="",N($M22)=0),"",ROUND($F22/$M22,1))</f>
        <v/>
      </c>
      <c r="O22" s="34" t="str">
        <f aca="false">IF($A22="","",IFERROR(IF(_xlfn.MINIFS(Ernte!$A$2:$A$401,Ernte!$B$2:$B$401,$A22)=0,"",_xlfn.MINIFS(Ernte!$A$2:$A$401,Ernte!$B$2:$B$401,$A22)),""))</f>
        <v/>
      </c>
      <c r="P22" s="34" t="str">
        <f aca="false">IF($A22="","",IFERROR(IF(_xlfn.MAXIFS(Ernte!$A$2:$A$401,Ernte!$B$2:$B$401,$A22)=0,"",_xlfn.MAXIFS(Ernte!$A$2:$A$401,Ernte!$B$2:$B$401,$A22)),""))</f>
        <v/>
      </c>
    </row>
    <row r="23" customFormat="false" ht="15" hidden="false" customHeight="false" outlineLevel="0" collapsed="false">
      <c r="A23" s="12" t="str">
        <f aca="false">IF(Sätze!$B23="","",Sätze!$B23)</f>
        <v/>
      </c>
      <c r="B23" s="12" t="str">
        <f aca="false">IF($A23="","",Sätze!$C23)</f>
        <v/>
      </c>
      <c r="C23" s="31" t="str">
        <f aca="false">IF($A23="","",Sätze!$E23)</f>
        <v/>
      </c>
      <c r="D23" s="30" t="str">
        <f aca="false">IF($A23="","",Sätze!$F23)</f>
        <v/>
      </c>
      <c r="E23" s="12" t="str">
        <f aca="false">IF($A23="","",COUNTIFS(Ernte!$B$2:$B$401,$A23))</f>
        <v/>
      </c>
      <c r="F23" s="30" t="str">
        <f aca="false">IF($A23="","",SUMIFS(Ernte!$F$2:$F$401,Ernte!$B$2:$B$401,$A23))</f>
        <v/>
      </c>
      <c r="G23" s="32" t="str">
        <f aca="false">IF(OR($A23="",N($C23)=0),"",ROUND($F23/$C23,3))</f>
        <v/>
      </c>
      <c r="H23" s="30" t="str">
        <f aca="false">IF(OR($A23="",N($D23)=0),"",ROUND($F23/$D23,2))</f>
        <v/>
      </c>
      <c r="I23" s="30" t="str">
        <f aca="false">IF($A23="","",SUMIFS(Ernte!$J$2:$J$401,Ernte!$B$2:$B$401,$A23))</f>
        <v/>
      </c>
      <c r="J23" s="30" t="str">
        <f aca="false">IF($A23="","",SUMIFS(Ernte!$L$2:$L$401,Ernte!$B$2:$B$401,$A23))</f>
        <v/>
      </c>
      <c r="K23" s="30" t="str">
        <f aca="false">IF($A23="","",ROUND(N($I23)-N($J23),2))</f>
        <v/>
      </c>
      <c r="L23" s="30" t="str">
        <f aca="false">IF(OR($A23="",N($D23)=0),"",ROUND($K23/$D23,2))</f>
        <v/>
      </c>
      <c r="M23" s="30" t="str">
        <f aca="false">IF($A23="","",ROUND(SUMIFS(Ernte!$K$2:$K$401,Ernte!$B$2:$B$401,$A23)/60,2))</f>
        <v/>
      </c>
      <c r="N23" s="33" t="str">
        <f aca="false">IF(OR($A23="",N($M23)=0),"",ROUND($F23/$M23,1))</f>
        <v/>
      </c>
      <c r="O23" s="34" t="str">
        <f aca="false">IF($A23="","",IFERROR(IF(_xlfn.MINIFS(Ernte!$A$2:$A$401,Ernte!$B$2:$B$401,$A23)=0,"",_xlfn.MINIFS(Ernte!$A$2:$A$401,Ernte!$B$2:$B$401,$A23)),""))</f>
        <v/>
      </c>
      <c r="P23" s="34" t="str">
        <f aca="false">IF($A23="","",IFERROR(IF(_xlfn.MAXIFS(Ernte!$A$2:$A$401,Ernte!$B$2:$B$401,$A23)=0,"",_xlfn.MAXIFS(Ernte!$A$2:$A$401,Ernte!$B$2:$B$401,$A23)),""))</f>
        <v/>
      </c>
    </row>
    <row r="24" customFormat="false" ht="15" hidden="false" customHeight="false" outlineLevel="0" collapsed="false">
      <c r="A24" s="12" t="str">
        <f aca="false">IF(Sätze!$B24="","",Sätze!$B24)</f>
        <v/>
      </c>
      <c r="B24" s="12" t="str">
        <f aca="false">IF($A24="","",Sätze!$C24)</f>
        <v/>
      </c>
      <c r="C24" s="31" t="str">
        <f aca="false">IF($A24="","",Sätze!$E24)</f>
        <v/>
      </c>
      <c r="D24" s="30" t="str">
        <f aca="false">IF($A24="","",Sätze!$F24)</f>
        <v/>
      </c>
      <c r="E24" s="12" t="str">
        <f aca="false">IF($A24="","",COUNTIFS(Ernte!$B$2:$B$401,$A24))</f>
        <v/>
      </c>
      <c r="F24" s="30" t="str">
        <f aca="false">IF($A24="","",SUMIFS(Ernte!$F$2:$F$401,Ernte!$B$2:$B$401,$A24))</f>
        <v/>
      </c>
      <c r="G24" s="32" t="str">
        <f aca="false">IF(OR($A24="",N($C24)=0),"",ROUND($F24/$C24,3))</f>
        <v/>
      </c>
      <c r="H24" s="30" t="str">
        <f aca="false">IF(OR($A24="",N($D24)=0),"",ROUND($F24/$D24,2))</f>
        <v/>
      </c>
      <c r="I24" s="30" t="str">
        <f aca="false">IF($A24="","",SUMIFS(Ernte!$J$2:$J$401,Ernte!$B$2:$B$401,$A24))</f>
        <v/>
      </c>
      <c r="J24" s="30" t="str">
        <f aca="false">IF($A24="","",SUMIFS(Ernte!$L$2:$L$401,Ernte!$B$2:$B$401,$A24))</f>
        <v/>
      </c>
      <c r="K24" s="30" t="str">
        <f aca="false">IF($A24="","",ROUND(N($I24)-N($J24),2))</f>
        <v/>
      </c>
      <c r="L24" s="30" t="str">
        <f aca="false">IF(OR($A24="",N($D24)=0),"",ROUND($K24/$D24,2))</f>
        <v/>
      </c>
      <c r="M24" s="30" t="str">
        <f aca="false">IF($A24="","",ROUND(SUMIFS(Ernte!$K$2:$K$401,Ernte!$B$2:$B$401,$A24)/60,2))</f>
        <v/>
      </c>
      <c r="N24" s="33" t="str">
        <f aca="false">IF(OR($A24="",N($M24)=0),"",ROUND($F24/$M24,1))</f>
        <v/>
      </c>
      <c r="O24" s="34" t="str">
        <f aca="false">IF($A24="","",IFERROR(IF(_xlfn.MINIFS(Ernte!$A$2:$A$401,Ernte!$B$2:$B$401,$A24)=0,"",_xlfn.MINIFS(Ernte!$A$2:$A$401,Ernte!$B$2:$B$401,$A24)),""))</f>
        <v/>
      </c>
      <c r="P24" s="34" t="str">
        <f aca="false">IF($A24="","",IFERROR(IF(_xlfn.MAXIFS(Ernte!$A$2:$A$401,Ernte!$B$2:$B$401,$A24)=0,"",_xlfn.MAXIFS(Ernte!$A$2:$A$401,Ernte!$B$2:$B$401,$A24)),""))</f>
        <v/>
      </c>
    </row>
    <row r="25" customFormat="false" ht="15" hidden="false" customHeight="false" outlineLevel="0" collapsed="false">
      <c r="A25" s="12" t="str">
        <f aca="false">IF(Sätze!$B25="","",Sätze!$B25)</f>
        <v/>
      </c>
      <c r="B25" s="12" t="str">
        <f aca="false">IF($A25="","",Sätze!$C25)</f>
        <v/>
      </c>
      <c r="C25" s="31" t="str">
        <f aca="false">IF($A25="","",Sätze!$E25)</f>
        <v/>
      </c>
      <c r="D25" s="30" t="str">
        <f aca="false">IF($A25="","",Sätze!$F25)</f>
        <v/>
      </c>
      <c r="E25" s="12" t="str">
        <f aca="false">IF($A25="","",COUNTIFS(Ernte!$B$2:$B$401,$A25))</f>
        <v/>
      </c>
      <c r="F25" s="30" t="str">
        <f aca="false">IF($A25="","",SUMIFS(Ernte!$F$2:$F$401,Ernte!$B$2:$B$401,$A25))</f>
        <v/>
      </c>
      <c r="G25" s="32" t="str">
        <f aca="false">IF(OR($A25="",N($C25)=0),"",ROUND($F25/$C25,3))</f>
        <v/>
      </c>
      <c r="H25" s="30" t="str">
        <f aca="false">IF(OR($A25="",N($D25)=0),"",ROUND($F25/$D25,2))</f>
        <v/>
      </c>
      <c r="I25" s="30" t="str">
        <f aca="false">IF($A25="","",SUMIFS(Ernte!$J$2:$J$401,Ernte!$B$2:$B$401,$A25))</f>
        <v/>
      </c>
      <c r="J25" s="30" t="str">
        <f aca="false">IF($A25="","",SUMIFS(Ernte!$L$2:$L$401,Ernte!$B$2:$B$401,$A25))</f>
        <v/>
      </c>
      <c r="K25" s="30" t="str">
        <f aca="false">IF($A25="","",ROUND(N($I25)-N($J25),2))</f>
        <v/>
      </c>
      <c r="L25" s="30" t="str">
        <f aca="false">IF(OR($A25="",N($D25)=0),"",ROUND($K25/$D25,2))</f>
        <v/>
      </c>
      <c r="M25" s="30" t="str">
        <f aca="false">IF($A25="","",ROUND(SUMIFS(Ernte!$K$2:$K$401,Ernte!$B$2:$B$401,$A25)/60,2))</f>
        <v/>
      </c>
      <c r="N25" s="33" t="str">
        <f aca="false">IF(OR($A25="",N($M25)=0),"",ROUND($F25/$M25,1))</f>
        <v/>
      </c>
      <c r="O25" s="34" t="str">
        <f aca="false">IF($A25="","",IFERROR(IF(_xlfn.MINIFS(Ernte!$A$2:$A$401,Ernte!$B$2:$B$401,$A25)=0,"",_xlfn.MINIFS(Ernte!$A$2:$A$401,Ernte!$B$2:$B$401,$A25)),""))</f>
        <v/>
      </c>
      <c r="P25" s="34" t="str">
        <f aca="false">IF($A25="","",IFERROR(IF(_xlfn.MAXIFS(Ernte!$A$2:$A$401,Ernte!$B$2:$B$401,$A25)=0,"",_xlfn.MAXIFS(Ernte!$A$2:$A$401,Ernte!$B$2:$B$401,$A25)),""))</f>
        <v/>
      </c>
    </row>
    <row r="26" customFormat="false" ht="15" hidden="false" customHeight="false" outlineLevel="0" collapsed="false">
      <c r="A26" s="12" t="str">
        <f aca="false">IF(Sätze!$B26="","",Sätze!$B26)</f>
        <v/>
      </c>
      <c r="B26" s="12" t="str">
        <f aca="false">IF($A26="","",Sätze!$C26)</f>
        <v/>
      </c>
      <c r="C26" s="31" t="str">
        <f aca="false">IF($A26="","",Sätze!$E26)</f>
        <v/>
      </c>
      <c r="D26" s="30" t="str">
        <f aca="false">IF($A26="","",Sätze!$F26)</f>
        <v/>
      </c>
      <c r="E26" s="12" t="str">
        <f aca="false">IF($A26="","",COUNTIFS(Ernte!$B$2:$B$401,$A26))</f>
        <v/>
      </c>
      <c r="F26" s="30" t="str">
        <f aca="false">IF($A26="","",SUMIFS(Ernte!$F$2:$F$401,Ernte!$B$2:$B$401,$A26))</f>
        <v/>
      </c>
      <c r="G26" s="32" t="str">
        <f aca="false">IF(OR($A26="",N($C26)=0),"",ROUND($F26/$C26,3))</f>
        <v/>
      </c>
      <c r="H26" s="30" t="str">
        <f aca="false">IF(OR($A26="",N($D26)=0),"",ROUND($F26/$D26,2))</f>
        <v/>
      </c>
      <c r="I26" s="30" t="str">
        <f aca="false">IF($A26="","",SUMIFS(Ernte!$J$2:$J$401,Ernte!$B$2:$B$401,$A26))</f>
        <v/>
      </c>
      <c r="J26" s="30" t="str">
        <f aca="false">IF($A26="","",SUMIFS(Ernte!$L$2:$L$401,Ernte!$B$2:$B$401,$A26))</f>
        <v/>
      </c>
      <c r="K26" s="30" t="str">
        <f aca="false">IF($A26="","",ROUND(N($I26)-N($J26),2))</f>
        <v/>
      </c>
      <c r="L26" s="30" t="str">
        <f aca="false">IF(OR($A26="",N($D26)=0),"",ROUND($K26/$D26,2))</f>
        <v/>
      </c>
      <c r="M26" s="30" t="str">
        <f aca="false">IF($A26="","",ROUND(SUMIFS(Ernte!$K$2:$K$401,Ernte!$B$2:$B$401,$A26)/60,2))</f>
        <v/>
      </c>
      <c r="N26" s="33" t="str">
        <f aca="false">IF(OR($A26="",N($M26)=0),"",ROUND($F26/$M26,1))</f>
        <v/>
      </c>
      <c r="O26" s="34" t="str">
        <f aca="false">IF($A26="","",IFERROR(IF(_xlfn.MINIFS(Ernte!$A$2:$A$401,Ernte!$B$2:$B$401,$A26)=0,"",_xlfn.MINIFS(Ernte!$A$2:$A$401,Ernte!$B$2:$B$401,$A26)),""))</f>
        <v/>
      </c>
      <c r="P26" s="34" t="str">
        <f aca="false">IF($A26="","",IFERROR(IF(_xlfn.MAXIFS(Ernte!$A$2:$A$401,Ernte!$B$2:$B$401,$A26)=0,"",_xlfn.MAXIFS(Ernte!$A$2:$A$401,Ernte!$B$2:$B$401,$A26)),""))</f>
        <v/>
      </c>
    </row>
    <row r="27" customFormat="false" ht="15" hidden="false" customHeight="false" outlineLevel="0" collapsed="false">
      <c r="A27" s="12" t="str">
        <f aca="false">IF(Sätze!$B27="","",Sätze!$B27)</f>
        <v/>
      </c>
      <c r="B27" s="12" t="str">
        <f aca="false">IF($A27="","",Sätze!$C27)</f>
        <v/>
      </c>
      <c r="C27" s="31" t="str">
        <f aca="false">IF($A27="","",Sätze!$E27)</f>
        <v/>
      </c>
      <c r="D27" s="30" t="str">
        <f aca="false">IF($A27="","",Sätze!$F27)</f>
        <v/>
      </c>
      <c r="E27" s="12" t="str">
        <f aca="false">IF($A27="","",COUNTIFS(Ernte!$B$2:$B$401,$A27))</f>
        <v/>
      </c>
      <c r="F27" s="30" t="str">
        <f aca="false">IF($A27="","",SUMIFS(Ernte!$F$2:$F$401,Ernte!$B$2:$B$401,$A27))</f>
        <v/>
      </c>
      <c r="G27" s="32" t="str">
        <f aca="false">IF(OR($A27="",N($C27)=0),"",ROUND($F27/$C27,3))</f>
        <v/>
      </c>
      <c r="H27" s="30" t="str">
        <f aca="false">IF(OR($A27="",N($D27)=0),"",ROUND($F27/$D27,2))</f>
        <v/>
      </c>
      <c r="I27" s="30" t="str">
        <f aca="false">IF($A27="","",SUMIFS(Ernte!$J$2:$J$401,Ernte!$B$2:$B$401,$A27))</f>
        <v/>
      </c>
      <c r="J27" s="30" t="str">
        <f aca="false">IF($A27="","",SUMIFS(Ernte!$L$2:$L$401,Ernte!$B$2:$B$401,$A27))</f>
        <v/>
      </c>
      <c r="K27" s="30" t="str">
        <f aca="false">IF($A27="","",ROUND(N($I27)-N($J27),2))</f>
        <v/>
      </c>
      <c r="L27" s="30" t="str">
        <f aca="false">IF(OR($A27="",N($D27)=0),"",ROUND($K27/$D27,2))</f>
        <v/>
      </c>
      <c r="M27" s="30" t="str">
        <f aca="false">IF($A27="","",ROUND(SUMIFS(Ernte!$K$2:$K$401,Ernte!$B$2:$B$401,$A27)/60,2))</f>
        <v/>
      </c>
      <c r="N27" s="33" t="str">
        <f aca="false">IF(OR($A27="",N($M27)=0),"",ROUND($F27/$M27,1))</f>
        <v/>
      </c>
      <c r="O27" s="34" t="str">
        <f aca="false">IF($A27="","",IFERROR(IF(_xlfn.MINIFS(Ernte!$A$2:$A$401,Ernte!$B$2:$B$401,$A27)=0,"",_xlfn.MINIFS(Ernte!$A$2:$A$401,Ernte!$B$2:$B$401,$A27)),""))</f>
        <v/>
      </c>
      <c r="P27" s="34" t="str">
        <f aca="false">IF($A27="","",IFERROR(IF(_xlfn.MAXIFS(Ernte!$A$2:$A$401,Ernte!$B$2:$B$401,$A27)=0,"",_xlfn.MAXIFS(Ernte!$A$2:$A$401,Ernte!$B$2:$B$401,$A27)),""))</f>
        <v/>
      </c>
    </row>
    <row r="28" customFormat="false" ht="15" hidden="false" customHeight="false" outlineLevel="0" collapsed="false">
      <c r="A28" s="12" t="str">
        <f aca="false">IF(Sätze!$B28="","",Sätze!$B28)</f>
        <v/>
      </c>
      <c r="B28" s="12" t="str">
        <f aca="false">IF($A28="","",Sätze!$C28)</f>
        <v/>
      </c>
      <c r="C28" s="31" t="str">
        <f aca="false">IF($A28="","",Sätze!$E28)</f>
        <v/>
      </c>
      <c r="D28" s="30" t="str">
        <f aca="false">IF($A28="","",Sätze!$F28)</f>
        <v/>
      </c>
      <c r="E28" s="12" t="str">
        <f aca="false">IF($A28="","",COUNTIFS(Ernte!$B$2:$B$401,$A28))</f>
        <v/>
      </c>
      <c r="F28" s="30" t="str">
        <f aca="false">IF($A28="","",SUMIFS(Ernte!$F$2:$F$401,Ernte!$B$2:$B$401,$A28))</f>
        <v/>
      </c>
      <c r="G28" s="32" t="str">
        <f aca="false">IF(OR($A28="",N($C28)=0),"",ROUND($F28/$C28,3))</f>
        <v/>
      </c>
      <c r="H28" s="30" t="str">
        <f aca="false">IF(OR($A28="",N($D28)=0),"",ROUND($F28/$D28,2))</f>
        <v/>
      </c>
      <c r="I28" s="30" t="str">
        <f aca="false">IF($A28="","",SUMIFS(Ernte!$J$2:$J$401,Ernte!$B$2:$B$401,$A28))</f>
        <v/>
      </c>
      <c r="J28" s="30" t="str">
        <f aca="false">IF($A28="","",SUMIFS(Ernte!$L$2:$L$401,Ernte!$B$2:$B$401,$A28))</f>
        <v/>
      </c>
      <c r="K28" s="30" t="str">
        <f aca="false">IF($A28="","",ROUND(N($I28)-N($J28),2))</f>
        <v/>
      </c>
      <c r="L28" s="30" t="str">
        <f aca="false">IF(OR($A28="",N($D28)=0),"",ROUND($K28/$D28,2))</f>
        <v/>
      </c>
      <c r="M28" s="30" t="str">
        <f aca="false">IF($A28="","",ROUND(SUMIFS(Ernte!$K$2:$K$401,Ernte!$B$2:$B$401,$A28)/60,2))</f>
        <v/>
      </c>
      <c r="N28" s="33" t="str">
        <f aca="false">IF(OR($A28="",N($M28)=0),"",ROUND($F28/$M28,1))</f>
        <v/>
      </c>
      <c r="O28" s="34" t="str">
        <f aca="false">IF($A28="","",IFERROR(IF(_xlfn.MINIFS(Ernte!$A$2:$A$401,Ernte!$B$2:$B$401,$A28)=0,"",_xlfn.MINIFS(Ernte!$A$2:$A$401,Ernte!$B$2:$B$401,$A28)),""))</f>
        <v/>
      </c>
      <c r="P28" s="34" t="str">
        <f aca="false">IF($A28="","",IFERROR(IF(_xlfn.MAXIFS(Ernte!$A$2:$A$401,Ernte!$B$2:$B$401,$A28)=0,"",_xlfn.MAXIFS(Ernte!$A$2:$A$401,Ernte!$B$2:$B$401,$A28)),""))</f>
        <v/>
      </c>
    </row>
    <row r="29" customFormat="false" ht="15" hidden="false" customHeight="false" outlineLevel="0" collapsed="false">
      <c r="A29" s="12" t="str">
        <f aca="false">IF(Sätze!$B29="","",Sätze!$B29)</f>
        <v/>
      </c>
      <c r="B29" s="12" t="str">
        <f aca="false">IF($A29="","",Sätze!$C29)</f>
        <v/>
      </c>
      <c r="C29" s="31" t="str">
        <f aca="false">IF($A29="","",Sätze!$E29)</f>
        <v/>
      </c>
      <c r="D29" s="30" t="str">
        <f aca="false">IF($A29="","",Sätze!$F29)</f>
        <v/>
      </c>
      <c r="E29" s="12" t="str">
        <f aca="false">IF($A29="","",COUNTIFS(Ernte!$B$2:$B$401,$A29))</f>
        <v/>
      </c>
      <c r="F29" s="30" t="str">
        <f aca="false">IF($A29="","",SUMIFS(Ernte!$F$2:$F$401,Ernte!$B$2:$B$401,$A29))</f>
        <v/>
      </c>
      <c r="G29" s="32" t="str">
        <f aca="false">IF(OR($A29="",N($C29)=0),"",ROUND($F29/$C29,3))</f>
        <v/>
      </c>
      <c r="H29" s="30" t="str">
        <f aca="false">IF(OR($A29="",N($D29)=0),"",ROUND($F29/$D29,2))</f>
        <v/>
      </c>
      <c r="I29" s="30" t="str">
        <f aca="false">IF($A29="","",SUMIFS(Ernte!$J$2:$J$401,Ernte!$B$2:$B$401,$A29))</f>
        <v/>
      </c>
      <c r="J29" s="30" t="str">
        <f aca="false">IF($A29="","",SUMIFS(Ernte!$L$2:$L$401,Ernte!$B$2:$B$401,$A29))</f>
        <v/>
      </c>
      <c r="K29" s="30" t="str">
        <f aca="false">IF($A29="","",ROUND(N($I29)-N($J29),2))</f>
        <v/>
      </c>
      <c r="L29" s="30" t="str">
        <f aca="false">IF(OR($A29="",N($D29)=0),"",ROUND($K29/$D29,2))</f>
        <v/>
      </c>
      <c r="M29" s="30" t="str">
        <f aca="false">IF($A29="","",ROUND(SUMIFS(Ernte!$K$2:$K$401,Ernte!$B$2:$B$401,$A29)/60,2))</f>
        <v/>
      </c>
      <c r="N29" s="33" t="str">
        <f aca="false">IF(OR($A29="",N($M29)=0),"",ROUND($F29/$M29,1))</f>
        <v/>
      </c>
      <c r="O29" s="34" t="str">
        <f aca="false">IF($A29="","",IFERROR(IF(_xlfn.MINIFS(Ernte!$A$2:$A$401,Ernte!$B$2:$B$401,$A29)=0,"",_xlfn.MINIFS(Ernte!$A$2:$A$401,Ernte!$B$2:$B$401,$A29)),""))</f>
        <v/>
      </c>
      <c r="P29" s="34" t="str">
        <f aca="false">IF($A29="","",IFERROR(IF(_xlfn.MAXIFS(Ernte!$A$2:$A$401,Ernte!$B$2:$B$401,$A29)=0,"",_xlfn.MAXIFS(Ernte!$A$2:$A$401,Ernte!$B$2:$B$401,$A29)),""))</f>
        <v/>
      </c>
    </row>
    <row r="30" customFormat="false" ht="15" hidden="false" customHeight="false" outlineLevel="0" collapsed="false">
      <c r="A30" s="12" t="str">
        <f aca="false">IF(Sätze!$B30="","",Sätze!$B30)</f>
        <v/>
      </c>
      <c r="B30" s="12" t="str">
        <f aca="false">IF($A30="","",Sätze!$C30)</f>
        <v/>
      </c>
      <c r="C30" s="31" t="str">
        <f aca="false">IF($A30="","",Sätze!$E30)</f>
        <v/>
      </c>
      <c r="D30" s="30" t="str">
        <f aca="false">IF($A30="","",Sätze!$F30)</f>
        <v/>
      </c>
      <c r="E30" s="12" t="str">
        <f aca="false">IF($A30="","",COUNTIFS(Ernte!$B$2:$B$401,$A30))</f>
        <v/>
      </c>
      <c r="F30" s="30" t="str">
        <f aca="false">IF($A30="","",SUMIFS(Ernte!$F$2:$F$401,Ernte!$B$2:$B$401,$A30))</f>
        <v/>
      </c>
      <c r="G30" s="32" t="str">
        <f aca="false">IF(OR($A30="",N($C30)=0),"",ROUND($F30/$C30,3))</f>
        <v/>
      </c>
      <c r="H30" s="30" t="str">
        <f aca="false">IF(OR($A30="",N($D30)=0),"",ROUND($F30/$D30,2))</f>
        <v/>
      </c>
      <c r="I30" s="30" t="str">
        <f aca="false">IF($A30="","",SUMIFS(Ernte!$J$2:$J$401,Ernte!$B$2:$B$401,$A30))</f>
        <v/>
      </c>
      <c r="J30" s="30" t="str">
        <f aca="false">IF($A30="","",SUMIFS(Ernte!$L$2:$L$401,Ernte!$B$2:$B$401,$A30))</f>
        <v/>
      </c>
      <c r="K30" s="30" t="str">
        <f aca="false">IF($A30="","",ROUND(N($I30)-N($J30),2))</f>
        <v/>
      </c>
      <c r="L30" s="30" t="str">
        <f aca="false">IF(OR($A30="",N($D30)=0),"",ROUND($K30/$D30,2))</f>
        <v/>
      </c>
      <c r="M30" s="30" t="str">
        <f aca="false">IF($A30="","",ROUND(SUMIFS(Ernte!$K$2:$K$401,Ernte!$B$2:$B$401,$A30)/60,2))</f>
        <v/>
      </c>
      <c r="N30" s="33" t="str">
        <f aca="false">IF(OR($A30="",N($M30)=0),"",ROUND($F30/$M30,1))</f>
        <v/>
      </c>
      <c r="O30" s="34" t="str">
        <f aca="false">IF($A30="","",IFERROR(IF(_xlfn.MINIFS(Ernte!$A$2:$A$401,Ernte!$B$2:$B$401,$A30)=0,"",_xlfn.MINIFS(Ernte!$A$2:$A$401,Ernte!$B$2:$B$401,$A30)),""))</f>
        <v/>
      </c>
      <c r="P30" s="34" t="str">
        <f aca="false">IF($A30="","",IFERROR(IF(_xlfn.MAXIFS(Ernte!$A$2:$A$401,Ernte!$B$2:$B$401,$A30)=0,"",_xlfn.MAXIFS(Ernte!$A$2:$A$401,Ernte!$B$2:$B$401,$A30)),""))</f>
        <v/>
      </c>
    </row>
    <row r="31" customFormat="false" ht="15" hidden="false" customHeight="false" outlineLevel="0" collapsed="false">
      <c r="A31" s="12" t="str">
        <f aca="false">IF(Sätze!$B31="","",Sätze!$B31)</f>
        <v/>
      </c>
      <c r="B31" s="12" t="str">
        <f aca="false">IF($A31="","",Sätze!$C31)</f>
        <v/>
      </c>
      <c r="C31" s="31" t="str">
        <f aca="false">IF($A31="","",Sätze!$E31)</f>
        <v/>
      </c>
      <c r="D31" s="30" t="str">
        <f aca="false">IF($A31="","",Sätze!$F31)</f>
        <v/>
      </c>
      <c r="E31" s="12" t="str">
        <f aca="false">IF($A31="","",COUNTIFS(Ernte!$B$2:$B$401,$A31))</f>
        <v/>
      </c>
      <c r="F31" s="30" t="str">
        <f aca="false">IF($A31="","",SUMIFS(Ernte!$F$2:$F$401,Ernte!$B$2:$B$401,$A31))</f>
        <v/>
      </c>
      <c r="G31" s="32" t="str">
        <f aca="false">IF(OR($A31="",N($C31)=0),"",ROUND($F31/$C31,3))</f>
        <v/>
      </c>
      <c r="H31" s="30" t="str">
        <f aca="false">IF(OR($A31="",N($D31)=0),"",ROUND($F31/$D31,2))</f>
        <v/>
      </c>
      <c r="I31" s="30" t="str">
        <f aca="false">IF($A31="","",SUMIFS(Ernte!$J$2:$J$401,Ernte!$B$2:$B$401,$A31))</f>
        <v/>
      </c>
      <c r="J31" s="30" t="str">
        <f aca="false">IF($A31="","",SUMIFS(Ernte!$L$2:$L$401,Ernte!$B$2:$B$401,$A31))</f>
        <v/>
      </c>
      <c r="K31" s="30" t="str">
        <f aca="false">IF($A31="","",ROUND(N($I31)-N($J31),2))</f>
        <v/>
      </c>
      <c r="L31" s="30" t="str">
        <f aca="false">IF(OR($A31="",N($D31)=0),"",ROUND($K31/$D31,2))</f>
        <v/>
      </c>
      <c r="M31" s="30" t="str">
        <f aca="false">IF($A31="","",ROUND(SUMIFS(Ernte!$K$2:$K$401,Ernte!$B$2:$B$401,$A31)/60,2))</f>
        <v/>
      </c>
      <c r="N31" s="33" t="str">
        <f aca="false">IF(OR($A31="",N($M31)=0),"",ROUND($F31/$M31,1))</f>
        <v/>
      </c>
      <c r="O31" s="34" t="str">
        <f aca="false">IF($A31="","",IFERROR(IF(_xlfn.MINIFS(Ernte!$A$2:$A$401,Ernte!$B$2:$B$401,$A31)=0,"",_xlfn.MINIFS(Ernte!$A$2:$A$401,Ernte!$B$2:$B$401,$A31)),""))</f>
        <v/>
      </c>
      <c r="P31" s="34" t="str">
        <f aca="false">IF($A31="","",IFERROR(IF(_xlfn.MAXIFS(Ernte!$A$2:$A$401,Ernte!$B$2:$B$401,$A31)=0,"",_xlfn.MAXIFS(Ernte!$A$2:$A$401,Ernte!$B$2:$B$401,$A31)),""))</f>
        <v/>
      </c>
    </row>
    <row r="32" customFormat="false" ht="15" hidden="false" customHeight="false" outlineLevel="0" collapsed="false">
      <c r="A32" s="12" t="str">
        <f aca="false">IF(Sätze!$B32="","",Sätze!$B32)</f>
        <v/>
      </c>
      <c r="B32" s="12" t="str">
        <f aca="false">IF($A32="","",Sätze!$C32)</f>
        <v/>
      </c>
      <c r="C32" s="31" t="str">
        <f aca="false">IF($A32="","",Sätze!$E32)</f>
        <v/>
      </c>
      <c r="D32" s="30" t="str">
        <f aca="false">IF($A32="","",Sätze!$F32)</f>
        <v/>
      </c>
      <c r="E32" s="12" t="str">
        <f aca="false">IF($A32="","",COUNTIFS(Ernte!$B$2:$B$401,$A32))</f>
        <v/>
      </c>
      <c r="F32" s="30" t="str">
        <f aca="false">IF($A32="","",SUMIFS(Ernte!$F$2:$F$401,Ernte!$B$2:$B$401,$A32))</f>
        <v/>
      </c>
      <c r="G32" s="32" t="str">
        <f aca="false">IF(OR($A32="",N($C32)=0),"",ROUND($F32/$C32,3))</f>
        <v/>
      </c>
      <c r="H32" s="30" t="str">
        <f aca="false">IF(OR($A32="",N($D32)=0),"",ROUND($F32/$D32,2))</f>
        <v/>
      </c>
      <c r="I32" s="30" t="str">
        <f aca="false">IF($A32="","",SUMIFS(Ernte!$J$2:$J$401,Ernte!$B$2:$B$401,$A32))</f>
        <v/>
      </c>
      <c r="J32" s="30" t="str">
        <f aca="false">IF($A32="","",SUMIFS(Ernte!$L$2:$L$401,Ernte!$B$2:$B$401,$A32))</f>
        <v/>
      </c>
      <c r="K32" s="30" t="str">
        <f aca="false">IF($A32="","",ROUND(N($I32)-N($J32),2))</f>
        <v/>
      </c>
      <c r="L32" s="30" t="str">
        <f aca="false">IF(OR($A32="",N($D32)=0),"",ROUND($K32/$D32,2))</f>
        <v/>
      </c>
      <c r="M32" s="30" t="str">
        <f aca="false">IF($A32="","",ROUND(SUMIFS(Ernte!$K$2:$K$401,Ernte!$B$2:$B$401,$A32)/60,2))</f>
        <v/>
      </c>
      <c r="N32" s="33" t="str">
        <f aca="false">IF(OR($A32="",N($M32)=0),"",ROUND($F32/$M32,1))</f>
        <v/>
      </c>
      <c r="O32" s="34" t="str">
        <f aca="false">IF($A32="","",IFERROR(IF(_xlfn.MINIFS(Ernte!$A$2:$A$401,Ernte!$B$2:$B$401,$A32)=0,"",_xlfn.MINIFS(Ernte!$A$2:$A$401,Ernte!$B$2:$B$401,$A32)),""))</f>
        <v/>
      </c>
      <c r="P32" s="34" t="str">
        <f aca="false">IF($A32="","",IFERROR(IF(_xlfn.MAXIFS(Ernte!$A$2:$A$401,Ernte!$B$2:$B$401,$A32)=0,"",_xlfn.MAXIFS(Ernte!$A$2:$A$401,Ernte!$B$2:$B$401,$A32)),""))</f>
        <v/>
      </c>
    </row>
    <row r="33" customFormat="false" ht="15" hidden="false" customHeight="false" outlineLevel="0" collapsed="false">
      <c r="A33" s="12" t="str">
        <f aca="false">IF(Sätze!$B33="","",Sätze!$B33)</f>
        <v/>
      </c>
      <c r="B33" s="12" t="str">
        <f aca="false">IF($A33="","",Sätze!$C33)</f>
        <v/>
      </c>
      <c r="C33" s="31" t="str">
        <f aca="false">IF($A33="","",Sätze!$E33)</f>
        <v/>
      </c>
      <c r="D33" s="30" t="str">
        <f aca="false">IF($A33="","",Sätze!$F33)</f>
        <v/>
      </c>
      <c r="E33" s="12" t="str">
        <f aca="false">IF($A33="","",COUNTIFS(Ernte!$B$2:$B$401,$A33))</f>
        <v/>
      </c>
      <c r="F33" s="30" t="str">
        <f aca="false">IF($A33="","",SUMIFS(Ernte!$F$2:$F$401,Ernte!$B$2:$B$401,$A33))</f>
        <v/>
      </c>
      <c r="G33" s="32" t="str">
        <f aca="false">IF(OR($A33="",N($C33)=0),"",ROUND($F33/$C33,3))</f>
        <v/>
      </c>
      <c r="H33" s="30" t="str">
        <f aca="false">IF(OR($A33="",N($D33)=0),"",ROUND($F33/$D33,2))</f>
        <v/>
      </c>
      <c r="I33" s="30" t="str">
        <f aca="false">IF($A33="","",SUMIFS(Ernte!$J$2:$J$401,Ernte!$B$2:$B$401,$A33))</f>
        <v/>
      </c>
      <c r="J33" s="30" t="str">
        <f aca="false">IF($A33="","",SUMIFS(Ernte!$L$2:$L$401,Ernte!$B$2:$B$401,$A33))</f>
        <v/>
      </c>
      <c r="K33" s="30" t="str">
        <f aca="false">IF($A33="","",ROUND(N($I33)-N($J33),2))</f>
        <v/>
      </c>
      <c r="L33" s="30" t="str">
        <f aca="false">IF(OR($A33="",N($D33)=0),"",ROUND($K33/$D33,2))</f>
        <v/>
      </c>
      <c r="M33" s="30" t="str">
        <f aca="false">IF($A33="","",ROUND(SUMIFS(Ernte!$K$2:$K$401,Ernte!$B$2:$B$401,$A33)/60,2))</f>
        <v/>
      </c>
      <c r="N33" s="33" t="str">
        <f aca="false">IF(OR($A33="",N($M33)=0),"",ROUND($F33/$M33,1))</f>
        <v/>
      </c>
      <c r="O33" s="34" t="str">
        <f aca="false">IF($A33="","",IFERROR(IF(_xlfn.MINIFS(Ernte!$A$2:$A$401,Ernte!$B$2:$B$401,$A33)=0,"",_xlfn.MINIFS(Ernte!$A$2:$A$401,Ernte!$B$2:$B$401,$A33)),""))</f>
        <v/>
      </c>
      <c r="P33" s="34" t="str">
        <f aca="false">IF($A33="","",IFERROR(IF(_xlfn.MAXIFS(Ernte!$A$2:$A$401,Ernte!$B$2:$B$401,$A33)=0,"",_xlfn.MAXIFS(Ernte!$A$2:$A$401,Ernte!$B$2:$B$401,$A33)),""))</f>
        <v/>
      </c>
    </row>
    <row r="34" customFormat="false" ht="15" hidden="false" customHeight="false" outlineLevel="0" collapsed="false">
      <c r="A34" s="12" t="str">
        <f aca="false">IF(Sätze!$B34="","",Sätze!$B34)</f>
        <v/>
      </c>
      <c r="B34" s="12" t="str">
        <f aca="false">IF($A34="","",Sätze!$C34)</f>
        <v/>
      </c>
      <c r="C34" s="31" t="str">
        <f aca="false">IF($A34="","",Sätze!$E34)</f>
        <v/>
      </c>
      <c r="D34" s="30" t="str">
        <f aca="false">IF($A34="","",Sätze!$F34)</f>
        <v/>
      </c>
      <c r="E34" s="12" t="str">
        <f aca="false">IF($A34="","",COUNTIFS(Ernte!$B$2:$B$401,$A34))</f>
        <v/>
      </c>
      <c r="F34" s="30" t="str">
        <f aca="false">IF($A34="","",SUMIFS(Ernte!$F$2:$F$401,Ernte!$B$2:$B$401,$A34))</f>
        <v/>
      </c>
      <c r="G34" s="32" t="str">
        <f aca="false">IF(OR($A34="",N($C34)=0),"",ROUND($F34/$C34,3))</f>
        <v/>
      </c>
      <c r="H34" s="30" t="str">
        <f aca="false">IF(OR($A34="",N($D34)=0),"",ROUND($F34/$D34,2))</f>
        <v/>
      </c>
      <c r="I34" s="30" t="str">
        <f aca="false">IF($A34="","",SUMIFS(Ernte!$J$2:$J$401,Ernte!$B$2:$B$401,$A34))</f>
        <v/>
      </c>
      <c r="J34" s="30" t="str">
        <f aca="false">IF($A34="","",SUMIFS(Ernte!$L$2:$L$401,Ernte!$B$2:$B$401,$A34))</f>
        <v/>
      </c>
      <c r="K34" s="30" t="str">
        <f aca="false">IF($A34="","",ROUND(N($I34)-N($J34),2))</f>
        <v/>
      </c>
      <c r="L34" s="30" t="str">
        <f aca="false">IF(OR($A34="",N($D34)=0),"",ROUND($K34/$D34,2))</f>
        <v/>
      </c>
      <c r="M34" s="30" t="str">
        <f aca="false">IF($A34="","",ROUND(SUMIFS(Ernte!$K$2:$K$401,Ernte!$B$2:$B$401,$A34)/60,2))</f>
        <v/>
      </c>
      <c r="N34" s="33" t="str">
        <f aca="false">IF(OR($A34="",N($M34)=0),"",ROUND($F34/$M34,1))</f>
        <v/>
      </c>
      <c r="O34" s="34" t="str">
        <f aca="false">IF($A34="","",IFERROR(IF(_xlfn.MINIFS(Ernte!$A$2:$A$401,Ernte!$B$2:$B$401,$A34)=0,"",_xlfn.MINIFS(Ernte!$A$2:$A$401,Ernte!$B$2:$B$401,$A34)),""))</f>
        <v/>
      </c>
      <c r="P34" s="34" t="str">
        <f aca="false">IF($A34="","",IFERROR(IF(_xlfn.MAXIFS(Ernte!$A$2:$A$401,Ernte!$B$2:$B$401,$A34)=0,"",_xlfn.MAXIFS(Ernte!$A$2:$A$401,Ernte!$B$2:$B$401,$A34)),""))</f>
        <v/>
      </c>
    </row>
    <row r="35" customFormat="false" ht="15" hidden="false" customHeight="false" outlineLevel="0" collapsed="false">
      <c r="A35" s="12" t="str">
        <f aca="false">IF(Sätze!$B35="","",Sätze!$B35)</f>
        <v/>
      </c>
      <c r="B35" s="12" t="str">
        <f aca="false">IF($A35="","",Sätze!$C35)</f>
        <v/>
      </c>
      <c r="C35" s="31" t="str">
        <f aca="false">IF($A35="","",Sätze!$E35)</f>
        <v/>
      </c>
      <c r="D35" s="30" t="str">
        <f aca="false">IF($A35="","",Sätze!$F35)</f>
        <v/>
      </c>
      <c r="E35" s="12" t="str">
        <f aca="false">IF($A35="","",COUNTIFS(Ernte!$B$2:$B$401,$A35))</f>
        <v/>
      </c>
      <c r="F35" s="30" t="str">
        <f aca="false">IF($A35="","",SUMIFS(Ernte!$F$2:$F$401,Ernte!$B$2:$B$401,$A35))</f>
        <v/>
      </c>
      <c r="G35" s="32" t="str">
        <f aca="false">IF(OR($A35="",N($C35)=0),"",ROUND($F35/$C35,3))</f>
        <v/>
      </c>
      <c r="H35" s="30" t="str">
        <f aca="false">IF(OR($A35="",N($D35)=0),"",ROUND($F35/$D35,2))</f>
        <v/>
      </c>
      <c r="I35" s="30" t="str">
        <f aca="false">IF($A35="","",SUMIFS(Ernte!$J$2:$J$401,Ernte!$B$2:$B$401,$A35))</f>
        <v/>
      </c>
      <c r="J35" s="30" t="str">
        <f aca="false">IF($A35="","",SUMIFS(Ernte!$L$2:$L$401,Ernte!$B$2:$B$401,$A35))</f>
        <v/>
      </c>
      <c r="K35" s="30" t="str">
        <f aca="false">IF($A35="","",ROUND(N($I35)-N($J35),2))</f>
        <v/>
      </c>
      <c r="L35" s="30" t="str">
        <f aca="false">IF(OR($A35="",N($D35)=0),"",ROUND($K35/$D35,2))</f>
        <v/>
      </c>
      <c r="M35" s="30" t="str">
        <f aca="false">IF($A35="","",ROUND(SUMIFS(Ernte!$K$2:$K$401,Ernte!$B$2:$B$401,$A35)/60,2))</f>
        <v/>
      </c>
      <c r="N35" s="33" t="str">
        <f aca="false">IF(OR($A35="",N($M35)=0),"",ROUND($F35/$M35,1))</f>
        <v/>
      </c>
      <c r="O35" s="34" t="str">
        <f aca="false">IF($A35="","",IFERROR(IF(_xlfn.MINIFS(Ernte!$A$2:$A$401,Ernte!$B$2:$B$401,$A35)=0,"",_xlfn.MINIFS(Ernte!$A$2:$A$401,Ernte!$B$2:$B$401,$A35)),""))</f>
        <v/>
      </c>
      <c r="P35" s="34" t="str">
        <f aca="false">IF($A35="","",IFERROR(IF(_xlfn.MAXIFS(Ernte!$A$2:$A$401,Ernte!$B$2:$B$401,$A35)=0,"",_xlfn.MAXIFS(Ernte!$A$2:$A$401,Ernte!$B$2:$B$401,$A35)),""))</f>
        <v/>
      </c>
    </row>
    <row r="36" customFormat="false" ht="15" hidden="false" customHeight="false" outlineLevel="0" collapsed="false">
      <c r="A36" s="12" t="str">
        <f aca="false">IF(Sätze!$B36="","",Sätze!$B36)</f>
        <v/>
      </c>
      <c r="B36" s="12" t="str">
        <f aca="false">IF($A36="","",Sätze!$C36)</f>
        <v/>
      </c>
      <c r="C36" s="31" t="str">
        <f aca="false">IF($A36="","",Sätze!$E36)</f>
        <v/>
      </c>
      <c r="D36" s="30" t="str">
        <f aca="false">IF($A36="","",Sätze!$F36)</f>
        <v/>
      </c>
      <c r="E36" s="12" t="str">
        <f aca="false">IF($A36="","",COUNTIFS(Ernte!$B$2:$B$401,$A36))</f>
        <v/>
      </c>
      <c r="F36" s="30" t="str">
        <f aca="false">IF($A36="","",SUMIFS(Ernte!$F$2:$F$401,Ernte!$B$2:$B$401,$A36))</f>
        <v/>
      </c>
      <c r="G36" s="32" t="str">
        <f aca="false">IF(OR($A36="",N($C36)=0),"",ROUND($F36/$C36,3))</f>
        <v/>
      </c>
      <c r="H36" s="30" t="str">
        <f aca="false">IF(OR($A36="",N($D36)=0),"",ROUND($F36/$D36,2))</f>
        <v/>
      </c>
      <c r="I36" s="30" t="str">
        <f aca="false">IF($A36="","",SUMIFS(Ernte!$J$2:$J$401,Ernte!$B$2:$B$401,$A36))</f>
        <v/>
      </c>
      <c r="J36" s="30" t="str">
        <f aca="false">IF($A36="","",SUMIFS(Ernte!$L$2:$L$401,Ernte!$B$2:$B$401,$A36))</f>
        <v/>
      </c>
      <c r="K36" s="30" t="str">
        <f aca="false">IF($A36="","",ROUND(N($I36)-N($J36),2))</f>
        <v/>
      </c>
      <c r="L36" s="30" t="str">
        <f aca="false">IF(OR($A36="",N($D36)=0),"",ROUND($K36/$D36,2))</f>
        <v/>
      </c>
      <c r="M36" s="30" t="str">
        <f aca="false">IF($A36="","",ROUND(SUMIFS(Ernte!$K$2:$K$401,Ernte!$B$2:$B$401,$A36)/60,2))</f>
        <v/>
      </c>
      <c r="N36" s="33" t="str">
        <f aca="false">IF(OR($A36="",N($M36)=0),"",ROUND($F36/$M36,1))</f>
        <v/>
      </c>
      <c r="O36" s="34" t="str">
        <f aca="false">IF($A36="","",IFERROR(IF(_xlfn.MINIFS(Ernte!$A$2:$A$401,Ernte!$B$2:$B$401,$A36)=0,"",_xlfn.MINIFS(Ernte!$A$2:$A$401,Ernte!$B$2:$B$401,$A36)),""))</f>
        <v/>
      </c>
      <c r="P36" s="34" t="str">
        <f aca="false">IF($A36="","",IFERROR(IF(_xlfn.MAXIFS(Ernte!$A$2:$A$401,Ernte!$B$2:$B$401,$A36)=0,"",_xlfn.MAXIFS(Ernte!$A$2:$A$401,Ernte!$B$2:$B$401,$A36)),""))</f>
        <v/>
      </c>
    </row>
    <row r="37" customFormat="false" ht="15" hidden="false" customHeight="false" outlineLevel="0" collapsed="false">
      <c r="A37" s="12" t="str">
        <f aca="false">IF(Sätze!$B37="","",Sätze!$B37)</f>
        <v/>
      </c>
      <c r="B37" s="12" t="str">
        <f aca="false">IF($A37="","",Sätze!$C37)</f>
        <v/>
      </c>
      <c r="C37" s="31" t="str">
        <f aca="false">IF($A37="","",Sätze!$E37)</f>
        <v/>
      </c>
      <c r="D37" s="30" t="str">
        <f aca="false">IF($A37="","",Sätze!$F37)</f>
        <v/>
      </c>
      <c r="E37" s="12" t="str">
        <f aca="false">IF($A37="","",COUNTIFS(Ernte!$B$2:$B$401,$A37))</f>
        <v/>
      </c>
      <c r="F37" s="30" t="str">
        <f aca="false">IF($A37="","",SUMIFS(Ernte!$F$2:$F$401,Ernte!$B$2:$B$401,$A37))</f>
        <v/>
      </c>
      <c r="G37" s="32" t="str">
        <f aca="false">IF(OR($A37="",N($C37)=0),"",ROUND($F37/$C37,3))</f>
        <v/>
      </c>
      <c r="H37" s="30" t="str">
        <f aca="false">IF(OR($A37="",N($D37)=0),"",ROUND($F37/$D37,2))</f>
        <v/>
      </c>
      <c r="I37" s="30" t="str">
        <f aca="false">IF($A37="","",SUMIFS(Ernte!$J$2:$J$401,Ernte!$B$2:$B$401,$A37))</f>
        <v/>
      </c>
      <c r="J37" s="30" t="str">
        <f aca="false">IF($A37="","",SUMIFS(Ernte!$L$2:$L$401,Ernte!$B$2:$B$401,$A37))</f>
        <v/>
      </c>
      <c r="K37" s="30" t="str">
        <f aca="false">IF($A37="","",ROUND(N($I37)-N($J37),2))</f>
        <v/>
      </c>
      <c r="L37" s="30" t="str">
        <f aca="false">IF(OR($A37="",N($D37)=0),"",ROUND($K37/$D37,2))</f>
        <v/>
      </c>
      <c r="M37" s="30" t="str">
        <f aca="false">IF($A37="","",ROUND(SUMIFS(Ernte!$K$2:$K$401,Ernte!$B$2:$B$401,$A37)/60,2))</f>
        <v/>
      </c>
      <c r="N37" s="33" t="str">
        <f aca="false">IF(OR($A37="",N($M37)=0),"",ROUND($F37/$M37,1))</f>
        <v/>
      </c>
      <c r="O37" s="34" t="str">
        <f aca="false">IF($A37="","",IFERROR(IF(_xlfn.MINIFS(Ernte!$A$2:$A$401,Ernte!$B$2:$B$401,$A37)=0,"",_xlfn.MINIFS(Ernte!$A$2:$A$401,Ernte!$B$2:$B$401,$A37)),""))</f>
        <v/>
      </c>
      <c r="P37" s="34" t="str">
        <f aca="false">IF($A37="","",IFERROR(IF(_xlfn.MAXIFS(Ernte!$A$2:$A$401,Ernte!$B$2:$B$401,$A37)=0,"",_xlfn.MAXIFS(Ernte!$A$2:$A$401,Ernte!$B$2:$B$401,$A37)),""))</f>
        <v/>
      </c>
    </row>
    <row r="38" customFormat="false" ht="15" hidden="false" customHeight="false" outlineLevel="0" collapsed="false">
      <c r="A38" s="12" t="str">
        <f aca="false">IF(Sätze!$B38="","",Sätze!$B38)</f>
        <v/>
      </c>
      <c r="B38" s="12" t="str">
        <f aca="false">IF($A38="","",Sätze!$C38)</f>
        <v/>
      </c>
      <c r="C38" s="31" t="str">
        <f aca="false">IF($A38="","",Sätze!$E38)</f>
        <v/>
      </c>
      <c r="D38" s="30" t="str">
        <f aca="false">IF($A38="","",Sätze!$F38)</f>
        <v/>
      </c>
      <c r="E38" s="12" t="str">
        <f aca="false">IF($A38="","",COUNTIFS(Ernte!$B$2:$B$401,$A38))</f>
        <v/>
      </c>
      <c r="F38" s="30" t="str">
        <f aca="false">IF($A38="","",SUMIFS(Ernte!$F$2:$F$401,Ernte!$B$2:$B$401,$A38))</f>
        <v/>
      </c>
      <c r="G38" s="32" t="str">
        <f aca="false">IF(OR($A38="",N($C38)=0),"",ROUND($F38/$C38,3))</f>
        <v/>
      </c>
      <c r="H38" s="30" t="str">
        <f aca="false">IF(OR($A38="",N($D38)=0),"",ROUND($F38/$D38,2))</f>
        <v/>
      </c>
      <c r="I38" s="30" t="str">
        <f aca="false">IF($A38="","",SUMIFS(Ernte!$J$2:$J$401,Ernte!$B$2:$B$401,$A38))</f>
        <v/>
      </c>
      <c r="J38" s="30" t="str">
        <f aca="false">IF($A38="","",SUMIFS(Ernte!$L$2:$L$401,Ernte!$B$2:$B$401,$A38))</f>
        <v/>
      </c>
      <c r="K38" s="30" t="str">
        <f aca="false">IF($A38="","",ROUND(N($I38)-N($J38),2))</f>
        <v/>
      </c>
      <c r="L38" s="30" t="str">
        <f aca="false">IF(OR($A38="",N($D38)=0),"",ROUND($K38/$D38,2))</f>
        <v/>
      </c>
      <c r="M38" s="30" t="str">
        <f aca="false">IF($A38="","",ROUND(SUMIFS(Ernte!$K$2:$K$401,Ernte!$B$2:$B$401,$A38)/60,2))</f>
        <v/>
      </c>
      <c r="N38" s="33" t="str">
        <f aca="false">IF(OR($A38="",N($M38)=0),"",ROUND($F38/$M38,1))</f>
        <v/>
      </c>
      <c r="O38" s="34" t="str">
        <f aca="false">IF($A38="","",IFERROR(IF(_xlfn.MINIFS(Ernte!$A$2:$A$401,Ernte!$B$2:$B$401,$A38)=0,"",_xlfn.MINIFS(Ernte!$A$2:$A$401,Ernte!$B$2:$B$401,$A38)),""))</f>
        <v/>
      </c>
      <c r="P38" s="34" t="str">
        <f aca="false">IF($A38="","",IFERROR(IF(_xlfn.MAXIFS(Ernte!$A$2:$A$401,Ernte!$B$2:$B$401,$A38)=0,"",_xlfn.MAXIFS(Ernte!$A$2:$A$401,Ernte!$B$2:$B$401,$A38)),""))</f>
        <v/>
      </c>
    </row>
    <row r="39" customFormat="false" ht="15" hidden="false" customHeight="false" outlineLevel="0" collapsed="false">
      <c r="A39" s="12" t="str">
        <f aca="false">IF(Sätze!$B39="","",Sätze!$B39)</f>
        <v/>
      </c>
      <c r="B39" s="12" t="str">
        <f aca="false">IF($A39="","",Sätze!$C39)</f>
        <v/>
      </c>
      <c r="C39" s="31" t="str">
        <f aca="false">IF($A39="","",Sätze!$E39)</f>
        <v/>
      </c>
      <c r="D39" s="30" t="str">
        <f aca="false">IF($A39="","",Sätze!$F39)</f>
        <v/>
      </c>
      <c r="E39" s="12" t="str">
        <f aca="false">IF($A39="","",COUNTIFS(Ernte!$B$2:$B$401,$A39))</f>
        <v/>
      </c>
      <c r="F39" s="30" t="str">
        <f aca="false">IF($A39="","",SUMIFS(Ernte!$F$2:$F$401,Ernte!$B$2:$B$401,$A39))</f>
        <v/>
      </c>
      <c r="G39" s="32" t="str">
        <f aca="false">IF(OR($A39="",N($C39)=0),"",ROUND($F39/$C39,3))</f>
        <v/>
      </c>
      <c r="H39" s="30" t="str">
        <f aca="false">IF(OR($A39="",N($D39)=0),"",ROUND($F39/$D39,2))</f>
        <v/>
      </c>
      <c r="I39" s="30" t="str">
        <f aca="false">IF($A39="","",SUMIFS(Ernte!$J$2:$J$401,Ernte!$B$2:$B$401,$A39))</f>
        <v/>
      </c>
      <c r="J39" s="30" t="str">
        <f aca="false">IF($A39="","",SUMIFS(Ernte!$L$2:$L$401,Ernte!$B$2:$B$401,$A39))</f>
        <v/>
      </c>
      <c r="K39" s="30" t="str">
        <f aca="false">IF($A39="","",ROUND(N($I39)-N($J39),2))</f>
        <v/>
      </c>
      <c r="L39" s="30" t="str">
        <f aca="false">IF(OR($A39="",N($D39)=0),"",ROUND($K39/$D39,2))</f>
        <v/>
      </c>
      <c r="M39" s="30" t="str">
        <f aca="false">IF($A39="","",ROUND(SUMIFS(Ernte!$K$2:$K$401,Ernte!$B$2:$B$401,$A39)/60,2))</f>
        <v/>
      </c>
      <c r="N39" s="33" t="str">
        <f aca="false">IF(OR($A39="",N($M39)=0),"",ROUND($F39/$M39,1))</f>
        <v/>
      </c>
      <c r="O39" s="34" t="str">
        <f aca="false">IF($A39="","",IFERROR(IF(_xlfn.MINIFS(Ernte!$A$2:$A$401,Ernte!$B$2:$B$401,$A39)=0,"",_xlfn.MINIFS(Ernte!$A$2:$A$401,Ernte!$B$2:$B$401,$A39)),""))</f>
        <v/>
      </c>
      <c r="P39" s="34" t="str">
        <f aca="false">IF($A39="","",IFERROR(IF(_xlfn.MAXIFS(Ernte!$A$2:$A$401,Ernte!$B$2:$B$401,$A39)=0,"",_xlfn.MAXIFS(Ernte!$A$2:$A$401,Ernte!$B$2:$B$401,$A39)),""))</f>
        <v/>
      </c>
    </row>
    <row r="40" customFormat="false" ht="15" hidden="false" customHeight="false" outlineLevel="0" collapsed="false">
      <c r="A40" s="12" t="str">
        <f aca="false">IF(Sätze!$B40="","",Sätze!$B40)</f>
        <v/>
      </c>
      <c r="B40" s="12" t="str">
        <f aca="false">IF($A40="","",Sätze!$C40)</f>
        <v/>
      </c>
      <c r="C40" s="31" t="str">
        <f aca="false">IF($A40="","",Sätze!$E40)</f>
        <v/>
      </c>
      <c r="D40" s="30" t="str">
        <f aca="false">IF($A40="","",Sätze!$F40)</f>
        <v/>
      </c>
      <c r="E40" s="12" t="str">
        <f aca="false">IF($A40="","",COUNTIFS(Ernte!$B$2:$B$401,$A40))</f>
        <v/>
      </c>
      <c r="F40" s="30" t="str">
        <f aca="false">IF($A40="","",SUMIFS(Ernte!$F$2:$F$401,Ernte!$B$2:$B$401,$A40))</f>
        <v/>
      </c>
      <c r="G40" s="32" t="str">
        <f aca="false">IF(OR($A40="",N($C40)=0),"",ROUND($F40/$C40,3))</f>
        <v/>
      </c>
      <c r="H40" s="30" t="str">
        <f aca="false">IF(OR($A40="",N($D40)=0),"",ROUND($F40/$D40,2))</f>
        <v/>
      </c>
      <c r="I40" s="30" t="str">
        <f aca="false">IF($A40="","",SUMIFS(Ernte!$J$2:$J$401,Ernte!$B$2:$B$401,$A40))</f>
        <v/>
      </c>
      <c r="J40" s="30" t="str">
        <f aca="false">IF($A40="","",SUMIFS(Ernte!$L$2:$L$401,Ernte!$B$2:$B$401,$A40))</f>
        <v/>
      </c>
      <c r="K40" s="30" t="str">
        <f aca="false">IF($A40="","",ROUND(N($I40)-N($J40),2))</f>
        <v/>
      </c>
      <c r="L40" s="30" t="str">
        <f aca="false">IF(OR($A40="",N($D40)=0),"",ROUND($K40/$D40,2))</f>
        <v/>
      </c>
      <c r="M40" s="30" t="str">
        <f aca="false">IF($A40="","",ROUND(SUMIFS(Ernte!$K$2:$K$401,Ernte!$B$2:$B$401,$A40)/60,2))</f>
        <v/>
      </c>
      <c r="N40" s="33" t="str">
        <f aca="false">IF(OR($A40="",N($M40)=0),"",ROUND($F40/$M40,1))</f>
        <v/>
      </c>
      <c r="O40" s="34" t="str">
        <f aca="false">IF($A40="","",IFERROR(IF(_xlfn.MINIFS(Ernte!$A$2:$A$401,Ernte!$B$2:$B$401,$A40)=0,"",_xlfn.MINIFS(Ernte!$A$2:$A$401,Ernte!$B$2:$B$401,$A40)),""))</f>
        <v/>
      </c>
      <c r="P40" s="34" t="str">
        <f aca="false">IF($A40="","",IFERROR(IF(_xlfn.MAXIFS(Ernte!$A$2:$A$401,Ernte!$B$2:$B$401,$A40)=0,"",_xlfn.MAXIFS(Ernte!$A$2:$A$401,Ernte!$B$2:$B$401,$A40)),""))</f>
        <v/>
      </c>
    </row>
    <row r="41" customFormat="false" ht="15" hidden="false" customHeight="false" outlineLevel="0" collapsed="false">
      <c r="A41" s="12" t="str">
        <f aca="false">IF(Sätze!$B41="","",Sätze!$B41)</f>
        <v/>
      </c>
      <c r="B41" s="12" t="str">
        <f aca="false">IF($A41="","",Sätze!$C41)</f>
        <v/>
      </c>
      <c r="C41" s="31" t="str">
        <f aca="false">IF($A41="","",Sätze!$E41)</f>
        <v/>
      </c>
      <c r="D41" s="30" t="str">
        <f aca="false">IF($A41="","",Sätze!$F41)</f>
        <v/>
      </c>
      <c r="E41" s="12" t="str">
        <f aca="false">IF($A41="","",COUNTIFS(Ernte!$B$2:$B$401,$A41))</f>
        <v/>
      </c>
      <c r="F41" s="30" t="str">
        <f aca="false">IF($A41="","",SUMIFS(Ernte!$F$2:$F$401,Ernte!$B$2:$B$401,$A41))</f>
        <v/>
      </c>
      <c r="G41" s="32" t="str">
        <f aca="false">IF(OR($A41="",N($C41)=0),"",ROUND($F41/$C41,3))</f>
        <v/>
      </c>
      <c r="H41" s="30" t="str">
        <f aca="false">IF(OR($A41="",N($D41)=0),"",ROUND($F41/$D41,2))</f>
        <v/>
      </c>
      <c r="I41" s="30" t="str">
        <f aca="false">IF($A41="","",SUMIFS(Ernte!$J$2:$J$401,Ernte!$B$2:$B$401,$A41))</f>
        <v/>
      </c>
      <c r="J41" s="30" t="str">
        <f aca="false">IF($A41="","",SUMIFS(Ernte!$L$2:$L$401,Ernte!$B$2:$B$401,$A41))</f>
        <v/>
      </c>
      <c r="K41" s="30" t="str">
        <f aca="false">IF($A41="","",ROUND(N($I41)-N($J41),2))</f>
        <v/>
      </c>
      <c r="L41" s="30" t="str">
        <f aca="false">IF(OR($A41="",N($D41)=0),"",ROUND($K41/$D41,2))</f>
        <v/>
      </c>
      <c r="M41" s="30" t="str">
        <f aca="false">IF($A41="","",ROUND(SUMIFS(Ernte!$K$2:$K$401,Ernte!$B$2:$B$401,$A41)/60,2))</f>
        <v/>
      </c>
      <c r="N41" s="33" t="str">
        <f aca="false">IF(OR($A41="",N($M41)=0),"",ROUND($F41/$M41,1))</f>
        <v/>
      </c>
      <c r="O41" s="34" t="str">
        <f aca="false">IF($A41="","",IFERROR(IF(_xlfn.MINIFS(Ernte!$A$2:$A$401,Ernte!$B$2:$B$401,$A41)=0,"",_xlfn.MINIFS(Ernte!$A$2:$A$401,Ernte!$B$2:$B$401,$A41)),""))</f>
        <v/>
      </c>
      <c r="P41" s="34" t="str">
        <f aca="false">IF($A41="","",IFERROR(IF(_xlfn.MAXIFS(Ernte!$A$2:$A$401,Ernte!$B$2:$B$401,$A41)=0,"",_xlfn.MAXIFS(Ernte!$A$2:$A$401,Ernte!$B$2:$B$401,$A41)),""))</f>
        <v/>
      </c>
    </row>
    <row r="42" customFormat="false" ht="15" hidden="false" customHeight="false" outlineLevel="0" collapsed="false">
      <c r="A42" s="12" t="str">
        <f aca="false">IF(Sätze!$B42="","",Sätze!$B42)</f>
        <v/>
      </c>
      <c r="B42" s="12" t="str">
        <f aca="false">IF($A42="","",Sätze!$C42)</f>
        <v/>
      </c>
      <c r="C42" s="31" t="str">
        <f aca="false">IF($A42="","",Sätze!$E42)</f>
        <v/>
      </c>
      <c r="D42" s="30" t="str">
        <f aca="false">IF($A42="","",Sätze!$F42)</f>
        <v/>
      </c>
      <c r="E42" s="12" t="str">
        <f aca="false">IF($A42="","",COUNTIFS(Ernte!$B$2:$B$401,$A42))</f>
        <v/>
      </c>
      <c r="F42" s="30" t="str">
        <f aca="false">IF($A42="","",SUMIFS(Ernte!$F$2:$F$401,Ernte!$B$2:$B$401,$A42))</f>
        <v/>
      </c>
      <c r="G42" s="32" t="str">
        <f aca="false">IF(OR($A42="",N($C42)=0),"",ROUND($F42/$C42,3))</f>
        <v/>
      </c>
      <c r="H42" s="30" t="str">
        <f aca="false">IF(OR($A42="",N($D42)=0),"",ROUND($F42/$D42,2))</f>
        <v/>
      </c>
      <c r="I42" s="30" t="str">
        <f aca="false">IF($A42="","",SUMIFS(Ernte!$J$2:$J$401,Ernte!$B$2:$B$401,$A42))</f>
        <v/>
      </c>
      <c r="J42" s="30" t="str">
        <f aca="false">IF($A42="","",SUMIFS(Ernte!$L$2:$L$401,Ernte!$B$2:$B$401,$A42))</f>
        <v/>
      </c>
      <c r="K42" s="30" t="str">
        <f aca="false">IF($A42="","",ROUND(N($I42)-N($J42),2))</f>
        <v/>
      </c>
      <c r="L42" s="30" t="str">
        <f aca="false">IF(OR($A42="",N($D42)=0),"",ROUND($K42/$D42,2))</f>
        <v/>
      </c>
      <c r="M42" s="30" t="str">
        <f aca="false">IF($A42="","",ROUND(SUMIFS(Ernte!$K$2:$K$401,Ernte!$B$2:$B$401,$A42)/60,2))</f>
        <v/>
      </c>
      <c r="N42" s="33" t="str">
        <f aca="false">IF(OR($A42="",N($M42)=0),"",ROUND($F42/$M42,1))</f>
        <v/>
      </c>
      <c r="O42" s="34" t="str">
        <f aca="false">IF($A42="","",IFERROR(IF(_xlfn.MINIFS(Ernte!$A$2:$A$401,Ernte!$B$2:$B$401,$A42)=0,"",_xlfn.MINIFS(Ernte!$A$2:$A$401,Ernte!$B$2:$B$401,$A42)),""))</f>
        <v/>
      </c>
      <c r="P42" s="34" t="str">
        <f aca="false">IF($A42="","",IFERROR(IF(_xlfn.MAXIFS(Ernte!$A$2:$A$401,Ernte!$B$2:$B$401,$A42)=0,"",_xlfn.MAXIFS(Ernte!$A$2:$A$401,Ernte!$B$2:$B$401,$A42)),""))</f>
        <v/>
      </c>
    </row>
    <row r="43" customFormat="false" ht="15" hidden="false" customHeight="false" outlineLevel="0" collapsed="false">
      <c r="A43" s="12" t="str">
        <f aca="false">IF(Sätze!$B43="","",Sätze!$B43)</f>
        <v/>
      </c>
      <c r="B43" s="12" t="str">
        <f aca="false">IF($A43="","",Sätze!$C43)</f>
        <v/>
      </c>
      <c r="C43" s="31" t="str">
        <f aca="false">IF($A43="","",Sätze!$E43)</f>
        <v/>
      </c>
      <c r="D43" s="30" t="str">
        <f aca="false">IF($A43="","",Sätze!$F43)</f>
        <v/>
      </c>
      <c r="E43" s="12" t="str">
        <f aca="false">IF($A43="","",COUNTIFS(Ernte!$B$2:$B$401,$A43))</f>
        <v/>
      </c>
      <c r="F43" s="30" t="str">
        <f aca="false">IF($A43="","",SUMIFS(Ernte!$F$2:$F$401,Ernte!$B$2:$B$401,$A43))</f>
        <v/>
      </c>
      <c r="G43" s="32" t="str">
        <f aca="false">IF(OR($A43="",N($C43)=0),"",ROUND($F43/$C43,3))</f>
        <v/>
      </c>
      <c r="H43" s="30" t="str">
        <f aca="false">IF(OR($A43="",N($D43)=0),"",ROUND($F43/$D43,2))</f>
        <v/>
      </c>
      <c r="I43" s="30" t="str">
        <f aca="false">IF($A43="","",SUMIFS(Ernte!$J$2:$J$401,Ernte!$B$2:$B$401,$A43))</f>
        <v/>
      </c>
      <c r="J43" s="30" t="str">
        <f aca="false">IF($A43="","",SUMIFS(Ernte!$L$2:$L$401,Ernte!$B$2:$B$401,$A43))</f>
        <v/>
      </c>
      <c r="K43" s="30" t="str">
        <f aca="false">IF($A43="","",ROUND(N($I43)-N($J43),2))</f>
        <v/>
      </c>
      <c r="L43" s="30" t="str">
        <f aca="false">IF(OR($A43="",N($D43)=0),"",ROUND($K43/$D43,2))</f>
        <v/>
      </c>
      <c r="M43" s="30" t="str">
        <f aca="false">IF($A43="","",ROUND(SUMIFS(Ernte!$K$2:$K$401,Ernte!$B$2:$B$401,$A43)/60,2))</f>
        <v/>
      </c>
      <c r="N43" s="33" t="str">
        <f aca="false">IF(OR($A43="",N($M43)=0),"",ROUND($F43/$M43,1))</f>
        <v/>
      </c>
      <c r="O43" s="34" t="str">
        <f aca="false">IF($A43="","",IFERROR(IF(_xlfn.MINIFS(Ernte!$A$2:$A$401,Ernte!$B$2:$B$401,$A43)=0,"",_xlfn.MINIFS(Ernte!$A$2:$A$401,Ernte!$B$2:$B$401,$A43)),""))</f>
        <v/>
      </c>
      <c r="P43" s="34" t="str">
        <f aca="false">IF($A43="","",IFERROR(IF(_xlfn.MAXIFS(Ernte!$A$2:$A$401,Ernte!$B$2:$B$401,$A43)=0,"",_xlfn.MAXIFS(Ernte!$A$2:$A$401,Ernte!$B$2:$B$401,$A43)),""))</f>
        <v/>
      </c>
    </row>
    <row r="44" customFormat="false" ht="15" hidden="false" customHeight="false" outlineLevel="0" collapsed="false">
      <c r="A44" s="12" t="str">
        <f aca="false">IF(Sätze!$B44="","",Sätze!$B44)</f>
        <v/>
      </c>
      <c r="B44" s="12" t="str">
        <f aca="false">IF($A44="","",Sätze!$C44)</f>
        <v/>
      </c>
      <c r="C44" s="31" t="str">
        <f aca="false">IF($A44="","",Sätze!$E44)</f>
        <v/>
      </c>
      <c r="D44" s="30" t="str">
        <f aca="false">IF($A44="","",Sätze!$F44)</f>
        <v/>
      </c>
      <c r="E44" s="12" t="str">
        <f aca="false">IF($A44="","",COUNTIFS(Ernte!$B$2:$B$401,$A44))</f>
        <v/>
      </c>
      <c r="F44" s="30" t="str">
        <f aca="false">IF($A44="","",SUMIFS(Ernte!$F$2:$F$401,Ernte!$B$2:$B$401,$A44))</f>
        <v/>
      </c>
      <c r="G44" s="32" t="str">
        <f aca="false">IF(OR($A44="",N($C44)=0),"",ROUND($F44/$C44,3))</f>
        <v/>
      </c>
      <c r="H44" s="30" t="str">
        <f aca="false">IF(OR($A44="",N($D44)=0),"",ROUND($F44/$D44,2))</f>
        <v/>
      </c>
      <c r="I44" s="30" t="str">
        <f aca="false">IF($A44="","",SUMIFS(Ernte!$J$2:$J$401,Ernte!$B$2:$B$401,$A44))</f>
        <v/>
      </c>
      <c r="J44" s="30" t="str">
        <f aca="false">IF($A44="","",SUMIFS(Ernte!$L$2:$L$401,Ernte!$B$2:$B$401,$A44))</f>
        <v/>
      </c>
      <c r="K44" s="30" t="str">
        <f aca="false">IF($A44="","",ROUND(N($I44)-N($J44),2))</f>
        <v/>
      </c>
      <c r="L44" s="30" t="str">
        <f aca="false">IF(OR($A44="",N($D44)=0),"",ROUND($K44/$D44,2))</f>
        <v/>
      </c>
      <c r="M44" s="30" t="str">
        <f aca="false">IF($A44="","",ROUND(SUMIFS(Ernte!$K$2:$K$401,Ernte!$B$2:$B$401,$A44)/60,2))</f>
        <v/>
      </c>
      <c r="N44" s="33" t="str">
        <f aca="false">IF(OR($A44="",N($M44)=0),"",ROUND($F44/$M44,1))</f>
        <v/>
      </c>
      <c r="O44" s="34" t="str">
        <f aca="false">IF($A44="","",IFERROR(IF(_xlfn.MINIFS(Ernte!$A$2:$A$401,Ernte!$B$2:$B$401,$A44)=0,"",_xlfn.MINIFS(Ernte!$A$2:$A$401,Ernte!$B$2:$B$401,$A44)),""))</f>
        <v/>
      </c>
      <c r="P44" s="34" t="str">
        <f aca="false">IF($A44="","",IFERROR(IF(_xlfn.MAXIFS(Ernte!$A$2:$A$401,Ernte!$B$2:$B$401,$A44)=0,"",_xlfn.MAXIFS(Ernte!$A$2:$A$401,Ernte!$B$2:$B$401,$A44)),""))</f>
        <v/>
      </c>
    </row>
    <row r="45" customFormat="false" ht="15" hidden="false" customHeight="false" outlineLevel="0" collapsed="false">
      <c r="A45" s="12" t="str">
        <f aca="false">IF(Sätze!$B45="","",Sätze!$B45)</f>
        <v/>
      </c>
      <c r="B45" s="12" t="str">
        <f aca="false">IF($A45="","",Sätze!$C45)</f>
        <v/>
      </c>
      <c r="C45" s="31" t="str">
        <f aca="false">IF($A45="","",Sätze!$E45)</f>
        <v/>
      </c>
      <c r="D45" s="30" t="str">
        <f aca="false">IF($A45="","",Sätze!$F45)</f>
        <v/>
      </c>
      <c r="E45" s="12" t="str">
        <f aca="false">IF($A45="","",COUNTIFS(Ernte!$B$2:$B$401,$A45))</f>
        <v/>
      </c>
      <c r="F45" s="30" t="str">
        <f aca="false">IF($A45="","",SUMIFS(Ernte!$F$2:$F$401,Ernte!$B$2:$B$401,$A45))</f>
        <v/>
      </c>
      <c r="G45" s="32" t="str">
        <f aca="false">IF(OR($A45="",N($C45)=0),"",ROUND($F45/$C45,3))</f>
        <v/>
      </c>
      <c r="H45" s="30" t="str">
        <f aca="false">IF(OR($A45="",N($D45)=0),"",ROUND($F45/$D45,2))</f>
        <v/>
      </c>
      <c r="I45" s="30" t="str">
        <f aca="false">IF($A45="","",SUMIFS(Ernte!$J$2:$J$401,Ernte!$B$2:$B$401,$A45))</f>
        <v/>
      </c>
      <c r="J45" s="30" t="str">
        <f aca="false">IF($A45="","",SUMIFS(Ernte!$L$2:$L$401,Ernte!$B$2:$B$401,$A45))</f>
        <v/>
      </c>
      <c r="K45" s="30" t="str">
        <f aca="false">IF($A45="","",ROUND(N($I45)-N($J45),2))</f>
        <v/>
      </c>
      <c r="L45" s="30" t="str">
        <f aca="false">IF(OR($A45="",N($D45)=0),"",ROUND($K45/$D45,2))</f>
        <v/>
      </c>
      <c r="M45" s="30" t="str">
        <f aca="false">IF($A45="","",ROUND(SUMIFS(Ernte!$K$2:$K$401,Ernte!$B$2:$B$401,$A45)/60,2))</f>
        <v/>
      </c>
      <c r="N45" s="33" t="str">
        <f aca="false">IF(OR($A45="",N($M45)=0),"",ROUND($F45/$M45,1))</f>
        <v/>
      </c>
      <c r="O45" s="34" t="str">
        <f aca="false">IF($A45="","",IFERROR(IF(_xlfn.MINIFS(Ernte!$A$2:$A$401,Ernte!$B$2:$B$401,$A45)=0,"",_xlfn.MINIFS(Ernte!$A$2:$A$401,Ernte!$B$2:$B$401,$A45)),""))</f>
        <v/>
      </c>
      <c r="P45" s="34" t="str">
        <f aca="false">IF($A45="","",IFERROR(IF(_xlfn.MAXIFS(Ernte!$A$2:$A$401,Ernte!$B$2:$B$401,$A45)=0,"",_xlfn.MAXIFS(Ernte!$A$2:$A$401,Ernte!$B$2:$B$401,$A45)),""))</f>
        <v/>
      </c>
    </row>
    <row r="46" customFormat="false" ht="15" hidden="false" customHeight="false" outlineLevel="0" collapsed="false">
      <c r="A46" s="12" t="str">
        <f aca="false">IF(Sätze!$B46="","",Sätze!$B46)</f>
        <v/>
      </c>
      <c r="B46" s="12" t="str">
        <f aca="false">IF($A46="","",Sätze!$C46)</f>
        <v/>
      </c>
      <c r="C46" s="31" t="str">
        <f aca="false">IF($A46="","",Sätze!$E46)</f>
        <v/>
      </c>
      <c r="D46" s="30" t="str">
        <f aca="false">IF($A46="","",Sätze!$F46)</f>
        <v/>
      </c>
      <c r="E46" s="12" t="str">
        <f aca="false">IF($A46="","",COUNTIFS(Ernte!$B$2:$B$401,$A46))</f>
        <v/>
      </c>
      <c r="F46" s="30" t="str">
        <f aca="false">IF($A46="","",SUMIFS(Ernte!$F$2:$F$401,Ernte!$B$2:$B$401,$A46))</f>
        <v/>
      </c>
      <c r="G46" s="32" t="str">
        <f aca="false">IF(OR($A46="",N($C46)=0),"",ROUND($F46/$C46,3))</f>
        <v/>
      </c>
      <c r="H46" s="30" t="str">
        <f aca="false">IF(OR($A46="",N($D46)=0),"",ROUND($F46/$D46,2))</f>
        <v/>
      </c>
      <c r="I46" s="30" t="str">
        <f aca="false">IF($A46="","",SUMIFS(Ernte!$J$2:$J$401,Ernte!$B$2:$B$401,$A46))</f>
        <v/>
      </c>
      <c r="J46" s="30" t="str">
        <f aca="false">IF($A46="","",SUMIFS(Ernte!$L$2:$L$401,Ernte!$B$2:$B$401,$A46))</f>
        <v/>
      </c>
      <c r="K46" s="30" t="str">
        <f aca="false">IF($A46="","",ROUND(N($I46)-N($J46),2))</f>
        <v/>
      </c>
      <c r="L46" s="30" t="str">
        <f aca="false">IF(OR($A46="",N($D46)=0),"",ROUND($K46/$D46,2))</f>
        <v/>
      </c>
      <c r="M46" s="30" t="str">
        <f aca="false">IF($A46="","",ROUND(SUMIFS(Ernte!$K$2:$K$401,Ernte!$B$2:$B$401,$A46)/60,2))</f>
        <v/>
      </c>
      <c r="N46" s="33" t="str">
        <f aca="false">IF(OR($A46="",N($M46)=0),"",ROUND($F46/$M46,1))</f>
        <v/>
      </c>
      <c r="O46" s="34" t="str">
        <f aca="false">IF($A46="","",IFERROR(IF(_xlfn.MINIFS(Ernte!$A$2:$A$401,Ernte!$B$2:$B$401,$A46)=0,"",_xlfn.MINIFS(Ernte!$A$2:$A$401,Ernte!$B$2:$B$401,$A46)),""))</f>
        <v/>
      </c>
      <c r="P46" s="34" t="str">
        <f aca="false">IF($A46="","",IFERROR(IF(_xlfn.MAXIFS(Ernte!$A$2:$A$401,Ernte!$B$2:$B$401,$A46)=0,"",_xlfn.MAXIFS(Ernte!$A$2:$A$401,Ernte!$B$2:$B$401,$A46)),""))</f>
        <v/>
      </c>
    </row>
    <row r="47" customFormat="false" ht="15" hidden="false" customHeight="false" outlineLevel="0" collapsed="false">
      <c r="A47" s="12" t="str">
        <f aca="false">IF(Sätze!$B47="","",Sätze!$B47)</f>
        <v/>
      </c>
      <c r="B47" s="12" t="str">
        <f aca="false">IF($A47="","",Sätze!$C47)</f>
        <v/>
      </c>
      <c r="C47" s="31" t="str">
        <f aca="false">IF($A47="","",Sätze!$E47)</f>
        <v/>
      </c>
      <c r="D47" s="30" t="str">
        <f aca="false">IF($A47="","",Sätze!$F47)</f>
        <v/>
      </c>
      <c r="E47" s="12" t="str">
        <f aca="false">IF($A47="","",COUNTIFS(Ernte!$B$2:$B$401,$A47))</f>
        <v/>
      </c>
      <c r="F47" s="30" t="str">
        <f aca="false">IF($A47="","",SUMIFS(Ernte!$F$2:$F$401,Ernte!$B$2:$B$401,$A47))</f>
        <v/>
      </c>
      <c r="G47" s="32" t="str">
        <f aca="false">IF(OR($A47="",N($C47)=0),"",ROUND($F47/$C47,3))</f>
        <v/>
      </c>
      <c r="H47" s="30" t="str">
        <f aca="false">IF(OR($A47="",N($D47)=0),"",ROUND($F47/$D47,2))</f>
        <v/>
      </c>
      <c r="I47" s="30" t="str">
        <f aca="false">IF($A47="","",SUMIFS(Ernte!$J$2:$J$401,Ernte!$B$2:$B$401,$A47))</f>
        <v/>
      </c>
      <c r="J47" s="30" t="str">
        <f aca="false">IF($A47="","",SUMIFS(Ernte!$L$2:$L$401,Ernte!$B$2:$B$401,$A47))</f>
        <v/>
      </c>
      <c r="K47" s="30" t="str">
        <f aca="false">IF($A47="","",ROUND(N($I47)-N($J47),2))</f>
        <v/>
      </c>
      <c r="L47" s="30" t="str">
        <f aca="false">IF(OR($A47="",N($D47)=0),"",ROUND($K47/$D47,2))</f>
        <v/>
      </c>
      <c r="M47" s="30" t="str">
        <f aca="false">IF($A47="","",ROUND(SUMIFS(Ernte!$K$2:$K$401,Ernte!$B$2:$B$401,$A47)/60,2))</f>
        <v/>
      </c>
      <c r="N47" s="33" t="str">
        <f aca="false">IF(OR($A47="",N($M47)=0),"",ROUND($F47/$M47,1))</f>
        <v/>
      </c>
      <c r="O47" s="34" t="str">
        <f aca="false">IF($A47="","",IFERROR(IF(_xlfn.MINIFS(Ernte!$A$2:$A$401,Ernte!$B$2:$B$401,$A47)=0,"",_xlfn.MINIFS(Ernte!$A$2:$A$401,Ernte!$B$2:$B$401,$A47)),""))</f>
        <v/>
      </c>
      <c r="P47" s="34" t="str">
        <f aca="false">IF($A47="","",IFERROR(IF(_xlfn.MAXIFS(Ernte!$A$2:$A$401,Ernte!$B$2:$B$401,$A47)=0,"",_xlfn.MAXIFS(Ernte!$A$2:$A$401,Ernte!$B$2:$B$401,$A47)),""))</f>
        <v/>
      </c>
    </row>
    <row r="48" customFormat="false" ht="15" hidden="false" customHeight="false" outlineLevel="0" collapsed="false">
      <c r="A48" s="12" t="str">
        <f aca="false">IF(Sätze!$B48="","",Sätze!$B48)</f>
        <v/>
      </c>
      <c r="B48" s="12" t="str">
        <f aca="false">IF($A48="","",Sätze!$C48)</f>
        <v/>
      </c>
      <c r="C48" s="31" t="str">
        <f aca="false">IF($A48="","",Sätze!$E48)</f>
        <v/>
      </c>
      <c r="D48" s="30" t="str">
        <f aca="false">IF($A48="","",Sätze!$F48)</f>
        <v/>
      </c>
      <c r="E48" s="12" t="str">
        <f aca="false">IF($A48="","",COUNTIFS(Ernte!$B$2:$B$401,$A48))</f>
        <v/>
      </c>
      <c r="F48" s="30" t="str">
        <f aca="false">IF($A48="","",SUMIFS(Ernte!$F$2:$F$401,Ernte!$B$2:$B$401,$A48))</f>
        <v/>
      </c>
      <c r="G48" s="32" t="str">
        <f aca="false">IF(OR($A48="",N($C48)=0),"",ROUND($F48/$C48,3))</f>
        <v/>
      </c>
      <c r="H48" s="30" t="str">
        <f aca="false">IF(OR($A48="",N($D48)=0),"",ROUND($F48/$D48,2))</f>
        <v/>
      </c>
      <c r="I48" s="30" t="str">
        <f aca="false">IF($A48="","",SUMIFS(Ernte!$J$2:$J$401,Ernte!$B$2:$B$401,$A48))</f>
        <v/>
      </c>
      <c r="J48" s="30" t="str">
        <f aca="false">IF($A48="","",SUMIFS(Ernte!$L$2:$L$401,Ernte!$B$2:$B$401,$A48))</f>
        <v/>
      </c>
      <c r="K48" s="30" t="str">
        <f aca="false">IF($A48="","",ROUND(N($I48)-N($J48),2))</f>
        <v/>
      </c>
      <c r="L48" s="30" t="str">
        <f aca="false">IF(OR($A48="",N($D48)=0),"",ROUND($K48/$D48,2))</f>
        <v/>
      </c>
      <c r="M48" s="30" t="str">
        <f aca="false">IF($A48="","",ROUND(SUMIFS(Ernte!$K$2:$K$401,Ernte!$B$2:$B$401,$A48)/60,2))</f>
        <v/>
      </c>
      <c r="N48" s="33" t="str">
        <f aca="false">IF(OR($A48="",N($M48)=0),"",ROUND($F48/$M48,1))</f>
        <v/>
      </c>
      <c r="O48" s="34" t="str">
        <f aca="false">IF($A48="","",IFERROR(IF(_xlfn.MINIFS(Ernte!$A$2:$A$401,Ernte!$B$2:$B$401,$A48)=0,"",_xlfn.MINIFS(Ernte!$A$2:$A$401,Ernte!$B$2:$B$401,$A48)),""))</f>
        <v/>
      </c>
      <c r="P48" s="34" t="str">
        <f aca="false">IF($A48="","",IFERROR(IF(_xlfn.MAXIFS(Ernte!$A$2:$A$401,Ernte!$B$2:$B$401,$A48)=0,"",_xlfn.MAXIFS(Ernte!$A$2:$A$401,Ernte!$B$2:$B$401,$A48)),""))</f>
        <v/>
      </c>
    </row>
    <row r="49" customFormat="false" ht="15" hidden="false" customHeight="false" outlineLevel="0" collapsed="false">
      <c r="A49" s="12" t="str">
        <f aca="false">IF(Sätze!$B49="","",Sätze!$B49)</f>
        <v/>
      </c>
      <c r="B49" s="12" t="str">
        <f aca="false">IF($A49="","",Sätze!$C49)</f>
        <v/>
      </c>
      <c r="C49" s="31" t="str">
        <f aca="false">IF($A49="","",Sätze!$E49)</f>
        <v/>
      </c>
      <c r="D49" s="30" t="str">
        <f aca="false">IF($A49="","",Sätze!$F49)</f>
        <v/>
      </c>
      <c r="E49" s="12" t="str">
        <f aca="false">IF($A49="","",COUNTIFS(Ernte!$B$2:$B$401,$A49))</f>
        <v/>
      </c>
      <c r="F49" s="30" t="str">
        <f aca="false">IF($A49="","",SUMIFS(Ernte!$F$2:$F$401,Ernte!$B$2:$B$401,$A49))</f>
        <v/>
      </c>
      <c r="G49" s="32" t="str">
        <f aca="false">IF(OR($A49="",N($C49)=0),"",ROUND($F49/$C49,3))</f>
        <v/>
      </c>
      <c r="H49" s="30" t="str">
        <f aca="false">IF(OR($A49="",N($D49)=0),"",ROUND($F49/$D49,2))</f>
        <v/>
      </c>
      <c r="I49" s="30" t="str">
        <f aca="false">IF($A49="","",SUMIFS(Ernte!$J$2:$J$401,Ernte!$B$2:$B$401,$A49))</f>
        <v/>
      </c>
      <c r="J49" s="30" t="str">
        <f aca="false">IF($A49="","",SUMIFS(Ernte!$L$2:$L$401,Ernte!$B$2:$B$401,$A49))</f>
        <v/>
      </c>
      <c r="K49" s="30" t="str">
        <f aca="false">IF($A49="","",ROUND(N($I49)-N($J49),2))</f>
        <v/>
      </c>
      <c r="L49" s="30" t="str">
        <f aca="false">IF(OR($A49="",N($D49)=0),"",ROUND($K49/$D49,2))</f>
        <v/>
      </c>
      <c r="M49" s="30" t="str">
        <f aca="false">IF($A49="","",ROUND(SUMIFS(Ernte!$K$2:$K$401,Ernte!$B$2:$B$401,$A49)/60,2))</f>
        <v/>
      </c>
      <c r="N49" s="33" t="str">
        <f aca="false">IF(OR($A49="",N($M49)=0),"",ROUND($F49/$M49,1))</f>
        <v/>
      </c>
      <c r="O49" s="34" t="str">
        <f aca="false">IF($A49="","",IFERROR(IF(_xlfn.MINIFS(Ernte!$A$2:$A$401,Ernte!$B$2:$B$401,$A49)=0,"",_xlfn.MINIFS(Ernte!$A$2:$A$401,Ernte!$B$2:$B$401,$A49)),""))</f>
        <v/>
      </c>
      <c r="P49" s="34" t="str">
        <f aca="false">IF($A49="","",IFERROR(IF(_xlfn.MAXIFS(Ernte!$A$2:$A$401,Ernte!$B$2:$B$401,$A49)=0,"",_xlfn.MAXIFS(Ernte!$A$2:$A$401,Ernte!$B$2:$B$401,$A49)),""))</f>
        <v/>
      </c>
    </row>
    <row r="50" customFormat="false" ht="15" hidden="false" customHeight="false" outlineLevel="0" collapsed="false">
      <c r="A50" s="12" t="str">
        <f aca="false">IF(Sätze!$B50="","",Sätze!$B50)</f>
        <v/>
      </c>
      <c r="B50" s="12" t="str">
        <f aca="false">IF($A50="","",Sätze!$C50)</f>
        <v/>
      </c>
      <c r="C50" s="31" t="str">
        <f aca="false">IF($A50="","",Sätze!$E50)</f>
        <v/>
      </c>
      <c r="D50" s="30" t="str">
        <f aca="false">IF($A50="","",Sätze!$F50)</f>
        <v/>
      </c>
      <c r="E50" s="12" t="str">
        <f aca="false">IF($A50="","",COUNTIFS(Ernte!$B$2:$B$401,$A50))</f>
        <v/>
      </c>
      <c r="F50" s="30" t="str">
        <f aca="false">IF($A50="","",SUMIFS(Ernte!$F$2:$F$401,Ernte!$B$2:$B$401,$A50))</f>
        <v/>
      </c>
      <c r="G50" s="32" t="str">
        <f aca="false">IF(OR($A50="",N($C50)=0),"",ROUND($F50/$C50,3))</f>
        <v/>
      </c>
      <c r="H50" s="30" t="str">
        <f aca="false">IF(OR($A50="",N($D50)=0),"",ROUND($F50/$D50,2))</f>
        <v/>
      </c>
      <c r="I50" s="30" t="str">
        <f aca="false">IF($A50="","",SUMIFS(Ernte!$J$2:$J$401,Ernte!$B$2:$B$401,$A50))</f>
        <v/>
      </c>
      <c r="J50" s="30" t="str">
        <f aca="false">IF($A50="","",SUMIFS(Ernte!$L$2:$L$401,Ernte!$B$2:$B$401,$A50))</f>
        <v/>
      </c>
      <c r="K50" s="30" t="str">
        <f aca="false">IF($A50="","",ROUND(N($I50)-N($J50),2))</f>
        <v/>
      </c>
      <c r="L50" s="30" t="str">
        <f aca="false">IF(OR($A50="",N($D50)=0),"",ROUND($K50/$D50,2))</f>
        <v/>
      </c>
      <c r="M50" s="30" t="str">
        <f aca="false">IF($A50="","",ROUND(SUMIFS(Ernte!$K$2:$K$401,Ernte!$B$2:$B$401,$A50)/60,2))</f>
        <v/>
      </c>
      <c r="N50" s="33" t="str">
        <f aca="false">IF(OR($A50="",N($M50)=0),"",ROUND($F50/$M50,1))</f>
        <v/>
      </c>
      <c r="O50" s="34" t="str">
        <f aca="false">IF($A50="","",IFERROR(IF(_xlfn.MINIFS(Ernte!$A$2:$A$401,Ernte!$B$2:$B$401,$A50)=0,"",_xlfn.MINIFS(Ernte!$A$2:$A$401,Ernte!$B$2:$B$401,$A50)),""))</f>
        <v/>
      </c>
      <c r="P50" s="34" t="str">
        <f aca="false">IF($A50="","",IFERROR(IF(_xlfn.MAXIFS(Ernte!$A$2:$A$401,Ernte!$B$2:$B$401,$A50)=0,"",_xlfn.MAXIFS(Ernte!$A$2:$A$401,Ernte!$B$2:$B$401,$A50)),""))</f>
        <v/>
      </c>
    </row>
    <row r="51" customFormat="false" ht="15" hidden="false" customHeight="false" outlineLevel="0" collapsed="false">
      <c r="A51" s="12" t="str">
        <f aca="false">IF(Sätze!$B51="","",Sätze!$B51)</f>
        <v/>
      </c>
      <c r="B51" s="12" t="str">
        <f aca="false">IF($A51="","",Sätze!$C51)</f>
        <v/>
      </c>
      <c r="C51" s="31" t="str">
        <f aca="false">IF($A51="","",Sätze!$E51)</f>
        <v/>
      </c>
      <c r="D51" s="30" t="str">
        <f aca="false">IF($A51="","",Sätze!$F51)</f>
        <v/>
      </c>
      <c r="E51" s="12" t="str">
        <f aca="false">IF($A51="","",COUNTIFS(Ernte!$B$2:$B$401,$A51))</f>
        <v/>
      </c>
      <c r="F51" s="30" t="str">
        <f aca="false">IF($A51="","",SUMIFS(Ernte!$F$2:$F$401,Ernte!$B$2:$B$401,$A51))</f>
        <v/>
      </c>
      <c r="G51" s="32" t="str">
        <f aca="false">IF(OR($A51="",N($C51)=0),"",ROUND($F51/$C51,3))</f>
        <v/>
      </c>
      <c r="H51" s="30" t="str">
        <f aca="false">IF(OR($A51="",N($D51)=0),"",ROUND($F51/$D51,2))</f>
        <v/>
      </c>
      <c r="I51" s="30" t="str">
        <f aca="false">IF($A51="","",SUMIFS(Ernte!$J$2:$J$401,Ernte!$B$2:$B$401,$A51))</f>
        <v/>
      </c>
      <c r="J51" s="30" t="str">
        <f aca="false">IF($A51="","",SUMIFS(Ernte!$L$2:$L$401,Ernte!$B$2:$B$401,$A51))</f>
        <v/>
      </c>
      <c r="K51" s="30" t="str">
        <f aca="false">IF($A51="","",ROUND(N($I51)-N($J51),2))</f>
        <v/>
      </c>
      <c r="L51" s="30" t="str">
        <f aca="false">IF(OR($A51="",N($D51)=0),"",ROUND($K51/$D51,2))</f>
        <v/>
      </c>
      <c r="M51" s="30" t="str">
        <f aca="false">IF($A51="","",ROUND(SUMIFS(Ernte!$K$2:$K$401,Ernte!$B$2:$B$401,$A51)/60,2))</f>
        <v/>
      </c>
      <c r="N51" s="33" t="str">
        <f aca="false">IF(OR($A51="",N($M51)=0),"",ROUND($F51/$M51,1))</f>
        <v/>
      </c>
      <c r="O51" s="34" t="str">
        <f aca="false">IF($A51="","",IFERROR(IF(_xlfn.MINIFS(Ernte!$A$2:$A$401,Ernte!$B$2:$B$401,$A51)=0,"",_xlfn.MINIFS(Ernte!$A$2:$A$401,Ernte!$B$2:$B$401,$A51)),""))</f>
        <v/>
      </c>
      <c r="P51" s="34" t="str">
        <f aca="false">IF($A51="","",IFERROR(IF(_xlfn.MAXIFS(Ernte!$A$2:$A$401,Ernte!$B$2:$B$401,$A51)=0,"",_xlfn.MAXIFS(Ernte!$A$2:$A$401,Ernte!$B$2:$B$401,$A51)),""))</f>
        <v/>
      </c>
    </row>
    <row r="52" customFormat="false" ht="15" hidden="false" customHeight="false" outlineLevel="0" collapsed="false">
      <c r="A52" s="12" t="str">
        <f aca="false">IF(Sätze!$B52="","",Sätze!$B52)</f>
        <v/>
      </c>
      <c r="B52" s="12" t="str">
        <f aca="false">IF($A52="","",Sätze!$C52)</f>
        <v/>
      </c>
      <c r="C52" s="31" t="str">
        <f aca="false">IF($A52="","",Sätze!$E52)</f>
        <v/>
      </c>
      <c r="D52" s="30" t="str">
        <f aca="false">IF($A52="","",Sätze!$F52)</f>
        <v/>
      </c>
      <c r="E52" s="12" t="str">
        <f aca="false">IF($A52="","",COUNTIFS(Ernte!$B$2:$B$401,$A52))</f>
        <v/>
      </c>
      <c r="F52" s="30" t="str">
        <f aca="false">IF($A52="","",SUMIFS(Ernte!$F$2:$F$401,Ernte!$B$2:$B$401,$A52))</f>
        <v/>
      </c>
      <c r="G52" s="32" t="str">
        <f aca="false">IF(OR($A52="",N($C52)=0),"",ROUND($F52/$C52,3))</f>
        <v/>
      </c>
      <c r="H52" s="30" t="str">
        <f aca="false">IF(OR($A52="",N($D52)=0),"",ROUND($F52/$D52,2))</f>
        <v/>
      </c>
      <c r="I52" s="30" t="str">
        <f aca="false">IF($A52="","",SUMIFS(Ernte!$J$2:$J$401,Ernte!$B$2:$B$401,$A52))</f>
        <v/>
      </c>
      <c r="J52" s="30" t="str">
        <f aca="false">IF($A52="","",SUMIFS(Ernte!$L$2:$L$401,Ernte!$B$2:$B$401,$A52))</f>
        <v/>
      </c>
      <c r="K52" s="30" t="str">
        <f aca="false">IF($A52="","",ROUND(N($I52)-N($J52),2))</f>
        <v/>
      </c>
      <c r="L52" s="30" t="str">
        <f aca="false">IF(OR($A52="",N($D52)=0),"",ROUND($K52/$D52,2))</f>
        <v/>
      </c>
      <c r="M52" s="30" t="str">
        <f aca="false">IF($A52="","",ROUND(SUMIFS(Ernte!$K$2:$K$401,Ernte!$B$2:$B$401,$A52)/60,2))</f>
        <v/>
      </c>
      <c r="N52" s="33" t="str">
        <f aca="false">IF(OR($A52="",N($M52)=0),"",ROUND($F52/$M52,1))</f>
        <v/>
      </c>
      <c r="O52" s="34" t="str">
        <f aca="false">IF($A52="","",IFERROR(IF(_xlfn.MINIFS(Ernte!$A$2:$A$401,Ernte!$B$2:$B$401,$A52)=0,"",_xlfn.MINIFS(Ernte!$A$2:$A$401,Ernte!$B$2:$B$401,$A52)),""))</f>
        <v/>
      </c>
      <c r="P52" s="34" t="str">
        <f aca="false">IF($A52="","",IFERROR(IF(_xlfn.MAXIFS(Ernte!$A$2:$A$401,Ernte!$B$2:$B$401,$A52)=0,"",_xlfn.MAXIFS(Ernte!$A$2:$A$401,Ernte!$B$2:$B$401,$A52)),""))</f>
        <v/>
      </c>
    </row>
    <row r="53" customFormat="false" ht="15" hidden="false" customHeight="false" outlineLevel="0" collapsed="false">
      <c r="A53" s="12" t="str">
        <f aca="false">IF(Sätze!$B53="","",Sätze!$B53)</f>
        <v/>
      </c>
      <c r="B53" s="12" t="str">
        <f aca="false">IF($A53="","",Sätze!$C53)</f>
        <v/>
      </c>
      <c r="C53" s="31" t="str">
        <f aca="false">IF($A53="","",Sätze!$E53)</f>
        <v/>
      </c>
      <c r="D53" s="30" t="str">
        <f aca="false">IF($A53="","",Sätze!$F53)</f>
        <v/>
      </c>
      <c r="E53" s="12" t="str">
        <f aca="false">IF($A53="","",COUNTIFS(Ernte!$B$2:$B$401,$A53))</f>
        <v/>
      </c>
      <c r="F53" s="30" t="str">
        <f aca="false">IF($A53="","",SUMIFS(Ernte!$F$2:$F$401,Ernte!$B$2:$B$401,$A53))</f>
        <v/>
      </c>
      <c r="G53" s="32" t="str">
        <f aca="false">IF(OR($A53="",N($C53)=0),"",ROUND($F53/$C53,3))</f>
        <v/>
      </c>
      <c r="H53" s="30" t="str">
        <f aca="false">IF(OR($A53="",N($D53)=0),"",ROUND($F53/$D53,2))</f>
        <v/>
      </c>
      <c r="I53" s="30" t="str">
        <f aca="false">IF($A53="","",SUMIFS(Ernte!$J$2:$J$401,Ernte!$B$2:$B$401,$A53))</f>
        <v/>
      </c>
      <c r="J53" s="30" t="str">
        <f aca="false">IF($A53="","",SUMIFS(Ernte!$L$2:$L$401,Ernte!$B$2:$B$401,$A53))</f>
        <v/>
      </c>
      <c r="K53" s="30" t="str">
        <f aca="false">IF($A53="","",ROUND(N($I53)-N($J53),2))</f>
        <v/>
      </c>
      <c r="L53" s="30" t="str">
        <f aca="false">IF(OR($A53="",N($D53)=0),"",ROUND($K53/$D53,2))</f>
        <v/>
      </c>
      <c r="M53" s="30" t="str">
        <f aca="false">IF($A53="","",ROUND(SUMIFS(Ernte!$K$2:$K$401,Ernte!$B$2:$B$401,$A53)/60,2))</f>
        <v/>
      </c>
      <c r="N53" s="33" t="str">
        <f aca="false">IF(OR($A53="",N($M53)=0),"",ROUND($F53/$M53,1))</f>
        <v/>
      </c>
      <c r="O53" s="34" t="str">
        <f aca="false">IF($A53="","",IFERROR(IF(_xlfn.MINIFS(Ernte!$A$2:$A$401,Ernte!$B$2:$B$401,$A53)=0,"",_xlfn.MINIFS(Ernte!$A$2:$A$401,Ernte!$B$2:$B$401,$A53)),""))</f>
        <v/>
      </c>
      <c r="P53" s="34" t="str">
        <f aca="false">IF($A53="","",IFERROR(IF(_xlfn.MAXIFS(Ernte!$A$2:$A$401,Ernte!$B$2:$B$401,$A53)=0,"",_xlfn.MAXIFS(Ernte!$A$2:$A$401,Ernte!$B$2:$B$401,$A53)),""))</f>
        <v/>
      </c>
    </row>
    <row r="54" customFormat="false" ht="15" hidden="false" customHeight="false" outlineLevel="0" collapsed="false">
      <c r="A54" s="12" t="str">
        <f aca="false">IF(Sätze!$B54="","",Sätze!$B54)</f>
        <v/>
      </c>
      <c r="B54" s="12" t="str">
        <f aca="false">IF($A54="","",Sätze!$C54)</f>
        <v/>
      </c>
      <c r="C54" s="31" t="str">
        <f aca="false">IF($A54="","",Sätze!$E54)</f>
        <v/>
      </c>
      <c r="D54" s="30" t="str">
        <f aca="false">IF($A54="","",Sätze!$F54)</f>
        <v/>
      </c>
      <c r="E54" s="12" t="str">
        <f aca="false">IF($A54="","",COUNTIFS(Ernte!$B$2:$B$401,$A54))</f>
        <v/>
      </c>
      <c r="F54" s="30" t="str">
        <f aca="false">IF($A54="","",SUMIFS(Ernte!$F$2:$F$401,Ernte!$B$2:$B$401,$A54))</f>
        <v/>
      </c>
      <c r="G54" s="32" t="str">
        <f aca="false">IF(OR($A54="",N($C54)=0),"",ROUND($F54/$C54,3))</f>
        <v/>
      </c>
      <c r="H54" s="30" t="str">
        <f aca="false">IF(OR($A54="",N($D54)=0),"",ROUND($F54/$D54,2))</f>
        <v/>
      </c>
      <c r="I54" s="30" t="str">
        <f aca="false">IF($A54="","",SUMIFS(Ernte!$J$2:$J$401,Ernte!$B$2:$B$401,$A54))</f>
        <v/>
      </c>
      <c r="J54" s="30" t="str">
        <f aca="false">IF($A54="","",SUMIFS(Ernte!$L$2:$L$401,Ernte!$B$2:$B$401,$A54))</f>
        <v/>
      </c>
      <c r="K54" s="30" t="str">
        <f aca="false">IF($A54="","",ROUND(N($I54)-N($J54),2))</f>
        <v/>
      </c>
      <c r="L54" s="30" t="str">
        <f aca="false">IF(OR($A54="",N($D54)=0),"",ROUND($K54/$D54,2))</f>
        <v/>
      </c>
      <c r="M54" s="30" t="str">
        <f aca="false">IF($A54="","",ROUND(SUMIFS(Ernte!$K$2:$K$401,Ernte!$B$2:$B$401,$A54)/60,2))</f>
        <v/>
      </c>
      <c r="N54" s="33" t="str">
        <f aca="false">IF(OR($A54="",N($M54)=0),"",ROUND($F54/$M54,1))</f>
        <v/>
      </c>
      <c r="O54" s="34" t="str">
        <f aca="false">IF($A54="","",IFERROR(IF(_xlfn.MINIFS(Ernte!$A$2:$A$401,Ernte!$B$2:$B$401,$A54)=0,"",_xlfn.MINIFS(Ernte!$A$2:$A$401,Ernte!$B$2:$B$401,$A54)),""))</f>
        <v/>
      </c>
      <c r="P54" s="34" t="str">
        <f aca="false">IF($A54="","",IFERROR(IF(_xlfn.MAXIFS(Ernte!$A$2:$A$401,Ernte!$B$2:$B$401,$A54)=0,"",_xlfn.MAXIFS(Ernte!$A$2:$A$401,Ernte!$B$2:$B$401,$A54)),""))</f>
        <v/>
      </c>
    </row>
    <row r="55" customFormat="false" ht="15" hidden="false" customHeight="false" outlineLevel="0" collapsed="false">
      <c r="A55" s="12" t="str">
        <f aca="false">IF(Sätze!$B55="","",Sätze!$B55)</f>
        <v/>
      </c>
      <c r="B55" s="12" t="str">
        <f aca="false">IF($A55="","",Sätze!$C55)</f>
        <v/>
      </c>
      <c r="C55" s="31" t="str">
        <f aca="false">IF($A55="","",Sätze!$E55)</f>
        <v/>
      </c>
      <c r="D55" s="30" t="str">
        <f aca="false">IF($A55="","",Sätze!$F55)</f>
        <v/>
      </c>
      <c r="E55" s="12" t="str">
        <f aca="false">IF($A55="","",COUNTIFS(Ernte!$B$2:$B$401,$A55))</f>
        <v/>
      </c>
      <c r="F55" s="30" t="str">
        <f aca="false">IF($A55="","",SUMIFS(Ernte!$F$2:$F$401,Ernte!$B$2:$B$401,$A55))</f>
        <v/>
      </c>
      <c r="G55" s="32" t="str">
        <f aca="false">IF(OR($A55="",N($C55)=0),"",ROUND($F55/$C55,3))</f>
        <v/>
      </c>
      <c r="H55" s="30" t="str">
        <f aca="false">IF(OR($A55="",N($D55)=0),"",ROUND($F55/$D55,2))</f>
        <v/>
      </c>
      <c r="I55" s="30" t="str">
        <f aca="false">IF($A55="","",SUMIFS(Ernte!$J$2:$J$401,Ernte!$B$2:$B$401,$A55))</f>
        <v/>
      </c>
      <c r="J55" s="30" t="str">
        <f aca="false">IF($A55="","",SUMIFS(Ernte!$L$2:$L$401,Ernte!$B$2:$B$401,$A55))</f>
        <v/>
      </c>
      <c r="K55" s="30" t="str">
        <f aca="false">IF($A55="","",ROUND(N($I55)-N($J55),2))</f>
        <v/>
      </c>
      <c r="L55" s="30" t="str">
        <f aca="false">IF(OR($A55="",N($D55)=0),"",ROUND($K55/$D55,2))</f>
        <v/>
      </c>
      <c r="M55" s="30" t="str">
        <f aca="false">IF($A55="","",ROUND(SUMIFS(Ernte!$K$2:$K$401,Ernte!$B$2:$B$401,$A55)/60,2))</f>
        <v/>
      </c>
      <c r="N55" s="33" t="str">
        <f aca="false">IF(OR($A55="",N($M55)=0),"",ROUND($F55/$M55,1))</f>
        <v/>
      </c>
      <c r="O55" s="34" t="str">
        <f aca="false">IF($A55="","",IFERROR(IF(_xlfn.MINIFS(Ernte!$A$2:$A$401,Ernte!$B$2:$B$401,$A55)=0,"",_xlfn.MINIFS(Ernte!$A$2:$A$401,Ernte!$B$2:$B$401,$A55)),""))</f>
        <v/>
      </c>
      <c r="P55" s="34" t="str">
        <f aca="false">IF($A55="","",IFERROR(IF(_xlfn.MAXIFS(Ernte!$A$2:$A$401,Ernte!$B$2:$B$401,$A55)=0,"",_xlfn.MAXIFS(Ernte!$A$2:$A$401,Ernte!$B$2:$B$401,$A55)),""))</f>
        <v/>
      </c>
    </row>
    <row r="56" customFormat="false" ht="15" hidden="false" customHeight="false" outlineLevel="0" collapsed="false">
      <c r="A56" s="12" t="str">
        <f aca="false">IF(Sätze!$B56="","",Sätze!$B56)</f>
        <v/>
      </c>
      <c r="B56" s="12" t="str">
        <f aca="false">IF($A56="","",Sätze!$C56)</f>
        <v/>
      </c>
      <c r="C56" s="31" t="str">
        <f aca="false">IF($A56="","",Sätze!$E56)</f>
        <v/>
      </c>
      <c r="D56" s="30" t="str">
        <f aca="false">IF($A56="","",Sätze!$F56)</f>
        <v/>
      </c>
      <c r="E56" s="12" t="str">
        <f aca="false">IF($A56="","",COUNTIFS(Ernte!$B$2:$B$401,$A56))</f>
        <v/>
      </c>
      <c r="F56" s="30" t="str">
        <f aca="false">IF($A56="","",SUMIFS(Ernte!$F$2:$F$401,Ernte!$B$2:$B$401,$A56))</f>
        <v/>
      </c>
      <c r="G56" s="32" t="str">
        <f aca="false">IF(OR($A56="",N($C56)=0),"",ROUND($F56/$C56,3))</f>
        <v/>
      </c>
      <c r="H56" s="30" t="str">
        <f aca="false">IF(OR($A56="",N($D56)=0),"",ROUND($F56/$D56,2))</f>
        <v/>
      </c>
      <c r="I56" s="30" t="str">
        <f aca="false">IF($A56="","",SUMIFS(Ernte!$J$2:$J$401,Ernte!$B$2:$B$401,$A56))</f>
        <v/>
      </c>
      <c r="J56" s="30" t="str">
        <f aca="false">IF($A56="","",SUMIFS(Ernte!$L$2:$L$401,Ernte!$B$2:$B$401,$A56))</f>
        <v/>
      </c>
      <c r="K56" s="30" t="str">
        <f aca="false">IF($A56="","",ROUND(N($I56)-N($J56),2))</f>
        <v/>
      </c>
      <c r="L56" s="30" t="str">
        <f aca="false">IF(OR($A56="",N($D56)=0),"",ROUND($K56/$D56,2))</f>
        <v/>
      </c>
      <c r="M56" s="30" t="str">
        <f aca="false">IF($A56="","",ROUND(SUMIFS(Ernte!$K$2:$K$401,Ernte!$B$2:$B$401,$A56)/60,2))</f>
        <v/>
      </c>
      <c r="N56" s="33" t="str">
        <f aca="false">IF(OR($A56="",N($M56)=0),"",ROUND($F56/$M56,1))</f>
        <v/>
      </c>
      <c r="O56" s="34" t="str">
        <f aca="false">IF($A56="","",IFERROR(IF(_xlfn.MINIFS(Ernte!$A$2:$A$401,Ernte!$B$2:$B$401,$A56)=0,"",_xlfn.MINIFS(Ernte!$A$2:$A$401,Ernte!$B$2:$B$401,$A56)),""))</f>
        <v/>
      </c>
      <c r="P56" s="34" t="str">
        <f aca="false">IF($A56="","",IFERROR(IF(_xlfn.MAXIFS(Ernte!$A$2:$A$401,Ernte!$B$2:$B$401,$A56)=0,"",_xlfn.MAXIFS(Ernte!$A$2:$A$401,Ernte!$B$2:$B$401,$A56)),""))</f>
        <v/>
      </c>
    </row>
    <row r="57" customFormat="false" ht="15" hidden="false" customHeight="false" outlineLevel="0" collapsed="false">
      <c r="A57" s="12" t="str">
        <f aca="false">IF(Sätze!$B57="","",Sätze!$B57)</f>
        <v/>
      </c>
      <c r="B57" s="12" t="str">
        <f aca="false">IF($A57="","",Sätze!$C57)</f>
        <v/>
      </c>
      <c r="C57" s="31" t="str">
        <f aca="false">IF($A57="","",Sätze!$E57)</f>
        <v/>
      </c>
      <c r="D57" s="30" t="str">
        <f aca="false">IF($A57="","",Sätze!$F57)</f>
        <v/>
      </c>
      <c r="E57" s="12" t="str">
        <f aca="false">IF($A57="","",COUNTIFS(Ernte!$B$2:$B$401,$A57))</f>
        <v/>
      </c>
      <c r="F57" s="30" t="str">
        <f aca="false">IF($A57="","",SUMIFS(Ernte!$F$2:$F$401,Ernte!$B$2:$B$401,$A57))</f>
        <v/>
      </c>
      <c r="G57" s="32" t="str">
        <f aca="false">IF(OR($A57="",N($C57)=0),"",ROUND($F57/$C57,3))</f>
        <v/>
      </c>
      <c r="H57" s="30" t="str">
        <f aca="false">IF(OR($A57="",N($D57)=0),"",ROUND($F57/$D57,2))</f>
        <v/>
      </c>
      <c r="I57" s="30" t="str">
        <f aca="false">IF($A57="","",SUMIFS(Ernte!$J$2:$J$401,Ernte!$B$2:$B$401,$A57))</f>
        <v/>
      </c>
      <c r="J57" s="30" t="str">
        <f aca="false">IF($A57="","",SUMIFS(Ernte!$L$2:$L$401,Ernte!$B$2:$B$401,$A57))</f>
        <v/>
      </c>
      <c r="K57" s="30" t="str">
        <f aca="false">IF($A57="","",ROUND(N($I57)-N($J57),2))</f>
        <v/>
      </c>
      <c r="L57" s="30" t="str">
        <f aca="false">IF(OR($A57="",N($D57)=0),"",ROUND($K57/$D57,2))</f>
        <v/>
      </c>
      <c r="M57" s="30" t="str">
        <f aca="false">IF($A57="","",ROUND(SUMIFS(Ernte!$K$2:$K$401,Ernte!$B$2:$B$401,$A57)/60,2))</f>
        <v/>
      </c>
      <c r="N57" s="33" t="str">
        <f aca="false">IF(OR($A57="",N($M57)=0),"",ROUND($F57/$M57,1))</f>
        <v/>
      </c>
      <c r="O57" s="34" t="str">
        <f aca="false">IF($A57="","",IFERROR(IF(_xlfn.MINIFS(Ernte!$A$2:$A$401,Ernte!$B$2:$B$401,$A57)=0,"",_xlfn.MINIFS(Ernte!$A$2:$A$401,Ernte!$B$2:$B$401,$A57)),""))</f>
        <v/>
      </c>
      <c r="P57" s="34" t="str">
        <f aca="false">IF($A57="","",IFERROR(IF(_xlfn.MAXIFS(Ernte!$A$2:$A$401,Ernte!$B$2:$B$401,$A57)=0,"",_xlfn.MAXIFS(Ernte!$A$2:$A$401,Ernte!$B$2:$B$401,$A57)),""))</f>
        <v/>
      </c>
    </row>
    <row r="58" customFormat="false" ht="15" hidden="false" customHeight="false" outlineLevel="0" collapsed="false">
      <c r="A58" s="12" t="str">
        <f aca="false">IF(Sätze!$B58="","",Sätze!$B58)</f>
        <v/>
      </c>
      <c r="B58" s="12" t="str">
        <f aca="false">IF($A58="","",Sätze!$C58)</f>
        <v/>
      </c>
      <c r="C58" s="31" t="str">
        <f aca="false">IF($A58="","",Sätze!$E58)</f>
        <v/>
      </c>
      <c r="D58" s="30" t="str">
        <f aca="false">IF($A58="","",Sätze!$F58)</f>
        <v/>
      </c>
      <c r="E58" s="12" t="str">
        <f aca="false">IF($A58="","",COUNTIFS(Ernte!$B$2:$B$401,$A58))</f>
        <v/>
      </c>
      <c r="F58" s="30" t="str">
        <f aca="false">IF($A58="","",SUMIFS(Ernte!$F$2:$F$401,Ernte!$B$2:$B$401,$A58))</f>
        <v/>
      </c>
      <c r="G58" s="32" t="str">
        <f aca="false">IF(OR($A58="",N($C58)=0),"",ROUND($F58/$C58,3))</f>
        <v/>
      </c>
      <c r="H58" s="30" t="str">
        <f aca="false">IF(OR($A58="",N($D58)=0),"",ROUND($F58/$D58,2))</f>
        <v/>
      </c>
      <c r="I58" s="30" t="str">
        <f aca="false">IF($A58="","",SUMIFS(Ernte!$J$2:$J$401,Ernte!$B$2:$B$401,$A58))</f>
        <v/>
      </c>
      <c r="J58" s="30" t="str">
        <f aca="false">IF($A58="","",SUMIFS(Ernte!$L$2:$L$401,Ernte!$B$2:$B$401,$A58))</f>
        <v/>
      </c>
      <c r="K58" s="30" t="str">
        <f aca="false">IF($A58="","",ROUND(N($I58)-N($J58),2))</f>
        <v/>
      </c>
      <c r="L58" s="30" t="str">
        <f aca="false">IF(OR($A58="",N($D58)=0),"",ROUND($K58/$D58,2))</f>
        <v/>
      </c>
      <c r="M58" s="30" t="str">
        <f aca="false">IF($A58="","",ROUND(SUMIFS(Ernte!$K$2:$K$401,Ernte!$B$2:$B$401,$A58)/60,2))</f>
        <v/>
      </c>
      <c r="N58" s="33" t="str">
        <f aca="false">IF(OR($A58="",N($M58)=0),"",ROUND($F58/$M58,1))</f>
        <v/>
      </c>
      <c r="O58" s="34" t="str">
        <f aca="false">IF($A58="","",IFERROR(IF(_xlfn.MINIFS(Ernte!$A$2:$A$401,Ernte!$B$2:$B$401,$A58)=0,"",_xlfn.MINIFS(Ernte!$A$2:$A$401,Ernte!$B$2:$B$401,$A58)),""))</f>
        <v/>
      </c>
      <c r="P58" s="34" t="str">
        <f aca="false">IF($A58="","",IFERROR(IF(_xlfn.MAXIFS(Ernte!$A$2:$A$401,Ernte!$B$2:$B$401,$A58)=0,"",_xlfn.MAXIFS(Ernte!$A$2:$A$401,Ernte!$B$2:$B$401,$A58)),""))</f>
        <v/>
      </c>
    </row>
    <row r="59" customFormat="false" ht="15" hidden="false" customHeight="false" outlineLevel="0" collapsed="false">
      <c r="A59" s="12" t="str">
        <f aca="false">IF(Sätze!$B59="","",Sätze!$B59)</f>
        <v/>
      </c>
      <c r="B59" s="12" t="str">
        <f aca="false">IF($A59="","",Sätze!$C59)</f>
        <v/>
      </c>
      <c r="C59" s="31" t="str">
        <f aca="false">IF($A59="","",Sätze!$E59)</f>
        <v/>
      </c>
      <c r="D59" s="30" t="str">
        <f aca="false">IF($A59="","",Sätze!$F59)</f>
        <v/>
      </c>
      <c r="E59" s="12" t="str">
        <f aca="false">IF($A59="","",COUNTIFS(Ernte!$B$2:$B$401,$A59))</f>
        <v/>
      </c>
      <c r="F59" s="30" t="str">
        <f aca="false">IF($A59="","",SUMIFS(Ernte!$F$2:$F$401,Ernte!$B$2:$B$401,$A59))</f>
        <v/>
      </c>
      <c r="G59" s="32" t="str">
        <f aca="false">IF(OR($A59="",N($C59)=0),"",ROUND($F59/$C59,3))</f>
        <v/>
      </c>
      <c r="H59" s="30" t="str">
        <f aca="false">IF(OR($A59="",N($D59)=0),"",ROUND($F59/$D59,2))</f>
        <v/>
      </c>
      <c r="I59" s="30" t="str">
        <f aca="false">IF($A59="","",SUMIFS(Ernte!$J$2:$J$401,Ernte!$B$2:$B$401,$A59))</f>
        <v/>
      </c>
      <c r="J59" s="30" t="str">
        <f aca="false">IF($A59="","",SUMIFS(Ernte!$L$2:$L$401,Ernte!$B$2:$B$401,$A59))</f>
        <v/>
      </c>
      <c r="K59" s="30" t="str">
        <f aca="false">IF($A59="","",ROUND(N($I59)-N($J59),2))</f>
        <v/>
      </c>
      <c r="L59" s="30" t="str">
        <f aca="false">IF(OR($A59="",N($D59)=0),"",ROUND($K59/$D59,2))</f>
        <v/>
      </c>
      <c r="M59" s="30" t="str">
        <f aca="false">IF($A59="","",ROUND(SUMIFS(Ernte!$K$2:$K$401,Ernte!$B$2:$B$401,$A59)/60,2))</f>
        <v/>
      </c>
      <c r="N59" s="33" t="str">
        <f aca="false">IF(OR($A59="",N($M59)=0),"",ROUND($F59/$M59,1))</f>
        <v/>
      </c>
      <c r="O59" s="34" t="str">
        <f aca="false">IF($A59="","",IFERROR(IF(_xlfn.MINIFS(Ernte!$A$2:$A$401,Ernte!$B$2:$B$401,$A59)=0,"",_xlfn.MINIFS(Ernte!$A$2:$A$401,Ernte!$B$2:$B$401,$A59)),""))</f>
        <v/>
      </c>
      <c r="P59" s="34" t="str">
        <f aca="false">IF($A59="","",IFERROR(IF(_xlfn.MAXIFS(Ernte!$A$2:$A$401,Ernte!$B$2:$B$401,$A59)=0,"",_xlfn.MAXIFS(Ernte!$A$2:$A$401,Ernte!$B$2:$B$401,$A59)),""))</f>
        <v/>
      </c>
    </row>
    <row r="60" customFormat="false" ht="15" hidden="false" customHeight="false" outlineLevel="0" collapsed="false">
      <c r="A60" s="12" t="str">
        <f aca="false">IF(Sätze!$B60="","",Sätze!$B60)</f>
        <v/>
      </c>
      <c r="B60" s="12" t="str">
        <f aca="false">IF($A60="","",Sätze!$C60)</f>
        <v/>
      </c>
      <c r="C60" s="31" t="str">
        <f aca="false">IF($A60="","",Sätze!$E60)</f>
        <v/>
      </c>
      <c r="D60" s="30" t="str">
        <f aca="false">IF($A60="","",Sätze!$F60)</f>
        <v/>
      </c>
      <c r="E60" s="12" t="str">
        <f aca="false">IF($A60="","",COUNTIFS(Ernte!$B$2:$B$401,$A60))</f>
        <v/>
      </c>
      <c r="F60" s="30" t="str">
        <f aca="false">IF($A60="","",SUMIFS(Ernte!$F$2:$F$401,Ernte!$B$2:$B$401,$A60))</f>
        <v/>
      </c>
      <c r="G60" s="32" t="str">
        <f aca="false">IF(OR($A60="",N($C60)=0),"",ROUND($F60/$C60,3))</f>
        <v/>
      </c>
      <c r="H60" s="30" t="str">
        <f aca="false">IF(OR($A60="",N($D60)=0),"",ROUND($F60/$D60,2))</f>
        <v/>
      </c>
      <c r="I60" s="30" t="str">
        <f aca="false">IF($A60="","",SUMIFS(Ernte!$J$2:$J$401,Ernte!$B$2:$B$401,$A60))</f>
        <v/>
      </c>
      <c r="J60" s="30" t="str">
        <f aca="false">IF($A60="","",SUMIFS(Ernte!$L$2:$L$401,Ernte!$B$2:$B$401,$A60))</f>
        <v/>
      </c>
      <c r="K60" s="30" t="str">
        <f aca="false">IF($A60="","",ROUND(N($I60)-N($J60),2))</f>
        <v/>
      </c>
      <c r="L60" s="30" t="str">
        <f aca="false">IF(OR($A60="",N($D60)=0),"",ROUND($K60/$D60,2))</f>
        <v/>
      </c>
      <c r="M60" s="30" t="str">
        <f aca="false">IF($A60="","",ROUND(SUMIFS(Ernte!$K$2:$K$401,Ernte!$B$2:$B$401,$A60)/60,2))</f>
        <v/>
      </c>
      <c r="N60" s="33" t="str">
        <f aca="false">IF(OR($A60="",N($M60)=0),"",ROUND($F60/$M60,1))</f>
        <v/>
      </c>
      <c r="O60" s="34" t="str">
        <f aca="false">IF($A60="","",IFERROR(IF(_xlfn.MINIFS(Ernte!$A$2:$A$401,Ernte!$B$2:$B$401,$A60)=0,"",_xlfn.MINIFS(Ernte!$A$2:$A$401,Ernte!$B$2:$B$401,$A60)),""))</f>
        <v/>
      </c>
      <c r="P60" s="34" t="str">
        <f aca="false">IF($A60="","",IFERROR(IF(_xlfn.MAXIFS(Ernte!$A$2:$A$401,Ernte!$B$2:$B$401,$A60)=0,"",_xlfn.MAXIFS(Ernte!$A$2:$A$401,Ernte!$B$2:$B$401,$A60)),""))</f>
        <v/>
      </c>
    </row>
    <row r="61" customFormat="false" ht="15" hidden="false" customHeight="false" outlineLevel="0" collapsed="false">
      <c r="A61" s="12" t="str">
        <f aca="false">IF(Sätze!$B61="","",Sätze!$B61)</f>
        <v/>
      </c>
      <c r="B61" s="12" t="str">
        <f aca="false">IF($A61="","",Sätze!$C61)</f>
        <v/>
      </c>
      <c r="C61" s="31" t="str">
        <f aca="false">IF($A61="","",Sätze!$E61)</f>
        <v/>
      </c>
      <c r="D61" s="30" t="str">
        <f aca="false">IF($A61="","",Sätze!$F61)</f>
        <v/>
      </c>
      <c r="E61" s="12" t="str">
        <f aca="false">IF($A61="","",COUNTIFS(Ernte!$B$2:$B$401,$A61))</f>
        <v/>
      </c>
      <c r="F61" s="30" t="str">
        <f aca="false">IF($A61="","",SUMIFS(Ernte!$F$2:$F$401,Ernte!$B$2:$B$401,$A61))</f>
        <v/>
      </c>
      <c r="G61" s="32" t="str">
        <f aca="false">IF(OR($A61="",N($C61)=0),"",ROUND($F61/$C61,3))</f>
        <v/>
      </c>
      <c r="H61" s="30" t="str">
        <f aca="false">IF(OR($A61="",N($D61)=0),"",ROUND($F61/$D61,2))</f>
        <v/>
      </c>
      <c r="I61" s="30" t="str">
        <f aca="false">IF($A61="","",SUMIFS(Ernte!$J$2:$J$401,Ernte!$B$2:$B$401,$A61))</f>
        <v/>
      </c>
      <c r="J61" s="30" t="str">
        <f aca="false">IF($A61="","",SUMIFS(Ernte!$L$2:$L$401,Ernte!$B$2:$B$401,$A61))</f>
        <v/>
      </c>
      <c r="K61" s="30" t="str">
        <f aca="false">IF($A61="","",ROUND(N($I61)-N($J61),2))</f>
        <v/>
      </c>
      <c r="L61" s="30" t="str">
        <f aca="false">IF(OR($A61="",N($D61)=0),"",ROUND($K61/$D61,2))</f>
        <v/>
      </c>
      <c r="M61" s="30" t="str">
        <f aca="false">IF($A61="","",ROUND(SUMIFS(Ernte!$K$2:$K$401,Ernte!$B$2:$B$401,$A61)/60,2))</f>
        <v/>
      </c>
      <c r="N61" s="33" t="str">
        <f aca="false">IF(OR($A61="",N($M61)=0),"",ROUND($F61/$M61,1))</f>
        <v/>
      </c>
      <c r="O61" s="34" t="str">
        <f aca="false">IF($A61="","",IFERROR(IF(_xlfn.MINIFS(Ernte!$A$2:$A$401,Ernte!$B$2:$B$401,$A61)=0,"",_xlfn.MINIFS(Ernte!$A$2:$A$401,Ernte!$B$2:$B$401,$A61)),""))</f>
        <v/>
      </c>
      <c r="P61" s="34" t="str">
        <f aca="false">IF($A61="","",IFERROR(IF(_xlfn.MAXIFS(Ernte!$A$2:$A$401,Ernte!$B$2:$B$401,$A61)=0,"",_xlfn.MAXIFS(Ernte!$A$2:$A$401,Ernte!$B$2:$B$401,$A61)),""))</f>
        <v/>
      </c>
    </row>
    <row r="62" customFormat="false" ht="15" hidden="false" customHeight="false" outlineLevel="0" collapsed="false">
      <c r="A62" s="12" t="str">
        <f aca="false">IF(Sätze!$B62="","",Sätze!$B62)</f>
        <v/>
      </c>
      <c r="B62" s="12" t="str">
        <f aca="false">IF($A62="","",Sätze!$C62)</f>
        <v/>
      </c>
      <c r="C62" s="31" t="str">
        <f aca="false">IF($A62="","",Sätze!$E62)</f>
        <v/>
      </c>
      <c r="D62" s="30" t="str">
        <f aca="false">IF($A62="","",Sätze!$F62)</f>
        <v/>
      </c>
      <c r="E62" s="12" t="str">
        <f aca="false">IF($A62="","",COUNTIFS(Ernte!$B$2:$B$401,$A62))</f>
        <v/>
      </c>
      <c r="F62" s="30" t="str">
        <f aca="false">IF($A62="","",SUMIFS(Ernte!$F$2:$F$401,Ernte!$B$2:$B$401,$A62))</f>
        <v/>
      </c>
      <c r="G62" s="32" t="str">
        <f aca="false">IF(OR($A62="",N($C62)=0),"",ROUND($F62/$C62,3))</f>
        <v/>
      </c>
      <c r="H62" s="30" t="str">
        <f aca="false">IF(OR($A62="",N($D62)=0),"",ROUND($F62/$D62,2))</f>
        <v/>
      </c>
      <c r="I62" s="30" t="str">
        <f aca="false">IF($A62="","",SUMIFS(Ernte!$J$2:$J$401,Ernte!$B$2:$B$401,$A62))</f>
        <v/>
      </c>
      <c r="J62" s="30" t="str">
        <f aca="false">IF($A62="","",SUMIFS(Ernte!$L$2:$L$401,Ernte!$B$2:$B$401,$A62))</f>
        <v/>
      </c>
      <c r="K62" s="30" t="str">
        <f aca="false">IF($A62="","",ROUND(N($I62)-N($J62),2))</f>
        <v/>
      </c>
      <c r="L62" s="30" t="str">
        <f aca="false">IF(OR($A62="",N($D62)=0),"",ROUND($K62/$D62,2))</f>
        <v/>
      </c>
      <c r="M62" s="30" t="str">
        <f aca="false">IF($A62="","",ROUND(SUMIFS(Ernte!$K$2:$K$401,Ernte!$B$2:$B$401,$A62)/60,2))</f>
        <v/>
      </c>
      <c r="N62" s="33" t="str">
        <f aca="false">IF(OR($A62="",N($M62)=0),"",ROUND($F62/$M62,1))</f>
        <v/>
      </c>
      <c r="O62" s="34" t="str">
        <f aca="false">IF($A62="","",IFERROR(IF(_xlfn.MINIFS(Ernte!$A$2:$A$401,Ernte!$B$2:$B$401,$A62)=0,"",_xlfn.MINIFS(Ernte!$A$2:$A$401,Ernte!$B$2:$B$401,$A62)),""))</f>
        <v/>
      </c>
      <c r="P62" s="34" t="str">
        <f aca="false">IF($A62="","",IFERROR(IF(_xlfn.MAXIFS(Ernte!$A$2:$A$401,Ernte!$B$2:$B$401,$A62)=0,"",_xlfn.MAXIFS(Ernte!$A$2:$A$401,Ernte!$B$2:$B$401,$A62)),""))</f>
        <v/>
      </c>
    </row>
    <row r="63" customFormat="false" ht="15" hidden="false" customHeight="false" outlineLevel="0" collapsed="false">
      <c r="A63" s="12" t="str">
        <f aca="false">IF(Sätze!$B63="","",Sätze!$B63)</f>
        <v/>
      </c>
      <c r="B63" s="12" t="str">
        <f aca="false">IF($A63="","",Sätze!$C63)</f>
        <v/>
      </c>
      <c r="C63" s="31" t="str">
        <f aca="false">IF($A63="","",Sätze!$E63)</f>
        <v/>
      </c>
      <c r="D63" s="30" t="str">
        <f aca="false">IF($A63="","",Sätze!$F63)</f>
        <v/>
      </c>
      <c r="E63" s="12" t="str">
        <f aca="false">IF($A63="","",COUNTIFS(Ernte!$B$2:$B$401,$A63))</f>
        <v/>
      </c>
      <c r="F63" s="30" t="str">
        <f aca="false">IF($A63="","",SUMIFS(Ernte!$F$2:$F$401,Ernte!$B$2:$B$401,$A63))</f>
        <v/>
      </c>
      <c r="G63" s="32" t="str">
        <f aca="false">IF(OR($A63="",N($C63)=0),"",ROUND($F63/$C63,3))</f>
        <v/>
      </c>
      <c r="H63" s="30" t="str">
        <f aca="false">IF(OR($A63="",N($D63)=0),"",ROUND($F63/$D63,2))</f>
        <v/>
      </c>
      <c r="I63" s="30" t="str">
        <f aca="false">IF($A63="","",SUMIFS(Ernte!$J$2:$J$401,Ernte!$B$2:$B$401,$A63))</f>
        <v/>
      </c>
      <c r="J63" s="30" t="str">
        <f aca="false">IF($A63="","",SUMIFS(Ernte!$L$2:$L$401,Ernte!$B$2:$B$401,$A63))</f>
        <v/>
      </c>
      <c r="K63" s="30" t="str">
        <f aca="false">IF($A63="","",ROUND(N($I63)-N($J63),2))</f>
        <v/>
      </c>
      <c r="L63" s="30" t="str">
        <f aca="false">IF(OR($A63="",N($D63)=0),"",ROUND($K63/$D63,2))</f>
        <v/>
      </c>
      <c r="M63" s="30" t="str">
        <f aca="false">IF($A63="","",ROUND(SUMIFS(Ernte!$K$2:$K$401,Ernte!$B$2:$B$401,$A63)/60,2))</f>
        <v/>
      </c>
      <c r="N63" s="33" t="str">
        <f aca="false">IF(OR($A63="",N($M63)=0),"",ROUND($F63/$M63,1))</f>
        <v/>
      </c>
      <c r="O63" s="34" t="str">
        <f aca="false">IF($A63="","",IFERROR(IF(_xlfn.MINIFS(Ernte!$A$2:$A$401,Ernte!$B$2:$B$401,$A63)=0,"",_xlfn.MINIFS(Ernte!$A$2:$A$401,Ernte!$B$2:$B$401,$A63)),""))</f>
        <v/>
      </c>
      <c r="P63" s="34" t="str">
        <f aca="false">IF($A63="","",IFERROR(IF(_xlfn.MAXIFS(Ernte!$A$2:$A$401,Ernte!$B$2:$B$401,$A63)=0,"",_xlfn.MAXIFS(Ernte!$A$2:$A$401,Ernte!$B$2:$B$401,$A63)),""))</f>
        <v/>
      </c>
    </row>
    <row r="64" customFormat="false" ht="15" hidden="false" customHeight="false" outlineLevel="0" collapsed="false">
      <c r="A64" s="12" t="str">
        <f aca="false">IF(Sätze!$B64="","",Sätze!$B64)</f>
        <v/>
      </c>
      <c r="B64" s="12" t="str">
        <f aca="false">IF($A64="","",Sätze!$C64)</f>
        <v/>
      </c>
      <c r="C64" s="31" t="str">
        <f aca="false">IF($A64="","",Sätze!$E64)</f>
        <v/>
      </c>
      <c r="D64" s="30" t="str">
        <f aca="false">IF($A64="","",Sätze!$F64)</f>
        <v/>
      </c>
      <c r="E64" s="12" t="str">
        <f aca="false">IF($A64="","",COUNTIFS(Ernte!$B$2:$B$401,$A64))</f>
        <v/>
      </c>
      <c r="F64" s="30" t="str">
        <f aca="false">IF($A64="","",SUMIFS(Ernte!$F$2:$F$401,Ernte!$B$2:$B$401,$A64))</f>
        <v/>
      </c>
      <c r="G64" s="32" t="str">
        <f aca="false">IF(OR($A64="",N($C64)=0),"",ROUND($F64/$C64,3))</f>
        <v/>
      </c>
      <c r="H64" s="30" t="str">
        <f aca="false">IF(OR($A64="",N($D64)=0),"",ROUND($F64/$D64,2))</f>
        <v/>
      </c>
      <c r="I64" s="30" t="str">
        <f aca="false">IF($A64="","",SUMIFS(Ernte!$J$2:$J$401,Ernte!$B$2:$B$401,$A64))</f>
        <v/>
      </c>
      <c r="J64" s="30" t="str">
        <f aca="false">IF($A64="","",SUMIFS(Ernte!$L$2:$L$401,Ernte!$B$2:$B$401,$A64))</f>
        <v/>
      </c>
      <c r="K64" s="30" t="str">
        <f aca="false">IF($A64="","",ROUND(N($I64)-N($J64),2))</f>
        <v/>
      </c>
      <c r="L64" s="30" t="str">
        <f aca="false">IF(OR($A64="",N($D64)=0),"",ROUND($K64/$D64,2))</f>
        <v/>
      </c>
      <c r="M64" s="30" t="str">
        <f aca="false">IF($A64="","",ROUND(SUMIFS(Ernte!$K$2:$K$401,Ernte!$B$2:$B$401,$A64)/60,2))</f>
        <v/>
      </c>
      <c r="N64" s="33" t="str">
        <f aca="false">IF(OR($A64="",N($M64)=0),"",ROUND($F64/$M64,1))</f>
        <v/>
      </c>
      <c r="O64" s="34" t="str">
        <f aca="false">IF($A64="","",IFERROR(IF(_xlfn.MINIFS(Ernte!$A$2:$A$401,Ernte!$B$2:$B$401,$A64)=0,"",_xlfn.MINIFS(Ernte!$A$2:$A$401,Ernte!$B$2:$B$401,$A64)),""))</f>
        <v/>
      </c>
      <c r="P64" s="34" t="str">
        <f aca="false">IF($A64="","",IFERROR(IF(_xlfn.MAXIFS(Ernte!$A$2:$A$401,Ernte!$B$2:$B$401,$A64)=0,"",_xlfn.MAXIFS(Ernte!$A$2:$A$401,Ernte!$B$2:$B$401,$A64)),""))</f>
        <v/>
      </c>
    </row>
    <row r="65" customFormat="false" ht="15" hidden="false" customHeight="false" outlineLevel="0" collapsed="false">
      <c r="A65" s="12" t="str">
        <f aca="false">IF(Sätze!$B65="","",Sätze!$B65)</f>
        <v/>
      </c>
      <c r="B65" s="12" t="str">
        <f aca="false">IF($A65="","",Sätze!$C65)</f>
        <v/>
      </c>
      <c r="C65" s="31" t="str">
        <f aca="false">IF($A65="","",Sätze!$E65)</f>
        <v/>
      </c>
      <c r="D65" s="30" t="str">
        <f aca="false">IF($A65="","",Sätze!$F65)</f>
        <v/>
      </c>
      <c r="E65" s="12" t="str">
        <f aca="false">IF($A65="","",COUNTIFS(Ernte!$B$2:$B$401,$A65))</f>
        <v/>
      </c>
      <c r="F65" s="30" t="str">
        <f aca="false">IF($A65="","",SUMIFS(Ernte!$F$2:$F$401,Ernte!$B$2:$B$401,$A65))</f>
        <v/>
      </c>
      <c r="G65" s="32" t="str">
        <f aca="false">IF(OR($A65="",N($C65)=0),"",ROUND($F65/$C65,3))</f>
        <v/>
      </c>
      <c r="H65" s="30" t="str">
        <f aca="false">IF(OR($A65="",N($D65)=0),"",ROUND($F65/$D65,2))</f>
        <v/>
      </c>
      <c r="I65" s="30" t="str">
        <f aca="false">IF($A65="","",SUMIFS(Ernte!$J$2:$J$401,Ernte!$B$2:$B$401,$A65))</f>
        <v/>
      </c>
      <c r="J65" s="30" t="str">
        <f aca="false">IF($A65="","",SUMIFS(Ernte!$L$2:$L$401,Ernte!$B$2:$B$401,$A65))</f>
        <v/>
      </c>
      <c r="K65" s="30" t="str">
        <f aca="false">IF($A65="","",ROUND(N($I65)-N($J65),2))</f>
        <v/>
      </c>
      <c r="L65" s="30" t="str">
        <f aca="false">IF(OR($A65="",N($D65)=0),"",ROUND($K65/$D65,2))</f>
        <v/>
      </c>
      <c r="M65" s="30" t="str">
        <f aca="false">IF($A65="","",ROUND(SUMIFS(Ernte!$K$2:$K$401,Ernte!$B$2:$B$401,$A65)/60,2))</f>
        <v/>
      </c>
      <c r="N65" s="33" t="str">
        <f aca="false">IF(OR($A65="",N($M65)=0),"",ROUND($F65/$M65,1))</f>
        <v/>
      </c>
      <c r="O65" s="34" t="str">
        <f aca="false">IF($A65="","",IFERROR(IF(_xlfn.MINIFS(Ernte!$A$2:$A$401,Ernte!$B$2:$B$401,$A65)=0,"",_xlfn.MINIFS(Ernte!$A$2:$A$401,Ernte!$B$2:$B$401,$A65)),""))</f>
        <v/>
      </c>
      <c r="P65" s="34" t="str">
        <f aca="false">IF($A65="","",IFERROR(IF(_xlfn.MAXIFS(Ernte!$A$2:$A$401,Ernte!$B$2:$B$401,$A65)=0,"",_xlfn.MAXIFS(Ernte!$A$2:$A$401,Ernte!$B$2:$B$401,$A65)),""))</f>
        <v/>
      </c>
    </row>
    <row r="66" customFormat="false" ht="15" hidden="false" customHeight="false" outlineLevel="0" collapsed="false">
      <c r="A66" s="12" t="str">
        <f aca="false">IF(Sätze!$B66="","",Sätze!$B66)</f>
        <v/>
      </c>
      <c r="B66" s="12" t="str">
        <f aca="false">IF($A66="","",Sätze!$C66)</f>
        <v/>
      </c>
      <c r="C66" s="31" t="str">
        <f aca="false">IF($A66="","",Sätze!$E66)</f>
        <v/>
      </c>
      <c r="D66" s="30" t="str">
        <f aca="false">IF($A66="","",Sätze!$F66)</f>
        <v/>
      </c>
      <c r="E66" s="12" t="str">
        <f aca="false">IF($A66="","",COUNTIFS(Ernte!$B$2:$B$401,$A66))</f>
        <v/>
      </c>
      <c r="F66" s="30" t="str">
        <f aca="false">IF($A66="","",SUMIFS(Ernte!$F$2:$F$401,Ernte!$B$2:$B$401,$A66))</f>
        <v/>
      </c>
      <c r="G66" s="32" t="str">
        <f aca="false">IF(OR($A66="",N($C66)=0),"",ROUND($F66/$C66,3))</f>
        <v/>
      </c>
      <c r="H66" s="30" t="str">
        <f aca="false">IF(OR($A66="",N($D66)=0),"",ROUND($F66/$D66,2))</f>
        <v/>
      </c>
      <c r="I66" s="30" t="str">
        <f aca="false">IF($A66="","",SUMIFS(Ernte!$J$2:$J$401,Ernte!$B$2:$B$401,$A66))</f>
        <v/>
      </c>
      <c r="J66" s="30" t="str">
        <f aca="false">IF($A66="","",SUMIFS(Ernte!$L$2:$L$401,Ernte!$B$2:$B$401,$A66))</f>
        <v/>
      </c>
      <c r="K66" s="30" t="str">
        <f aca="false">IF($A66="","",ROUND(N($I66)-N($J66),2))</f>
        <v/>
      </c>
      <c r="L66" s="30" t="str">
        <f aca="false">IF(OR($A66="",N($D66)=0),"",ROUND($K66/$D66,2))</f>
        <v/>
      </c>
      <c r="M66" s="30" t="str">
        <f aca="false">IF($A66="","",ROUND(SUMIFS(Ernte!$K$2:$K$401,Ernte!$B$2:$B$401,$A66)/60,2))</f>
        <v/>
      </c>
      <c r="N66" s="33" t="str">
        <f aca="false">IF(OR($A66="",N($M66)=0),"",ROUND($F66/$M66,1))</f>
        <v/>
      </c>
      <c r="O66" s="34" t="str">
        <f aca="false">IF($A66="","",IFERROR(IF(_xlfn.MINIFS(Ernte!$A$2:$A$401,Ernte!$B$2:$B$401,$A66)=0,"",_xlfn.MINIFS(Ernte!$A$2:$A$401,Ernte!$B$2:$B$401,$A66)),""))</f>
        <v/>
      </c>
      <c r="P66" s="34" t="str">
        <f aca="false">IF($A66="","",IFERROR(IF(_xlfn.MAXIFS(Ernte!$A$2:$A$401,Ernte!$B$2:$B$401,$A66)=0,"",_xlfn.MAXIFS(Ernte!$A$2:$A$401,Ernte!$B$2:$B$401,$A66)),""))</f>
        <v/>
      </c>
    </row>
    <row r="67" customFormat="false" ht="15" hidden="false" customHeight="false" outlineLevel="0" collapsed="false">
      <c r="A67" s="12" t="str">
        <f aca="false">IF(Sätze!$B67="","",Sätze!$B67)</f>
        <v/>
      </c>
      <c r="B67" s="12" t="str">
        <f aca="false">IF($A67="","",Sätze!$C67)</f>
        <v/>
      </c>
      <c r="C67" s="31" t="str">
        <f aca="false">IF($A67="","",Sätze!$E67)</f>
        <v/>
      </c>
      <c r="D67" s="30" t="str">
        <f aca="false">IF($A67="","",Sätze!$F67)</f>
        <v/>
      </c>
      <c r="E67" s="12" t="str">
        <f aca="false">IF($A67="","",COUNTIFS(Ernte!$B$2:$B$401,$A67))</f>
        <v/>
      </c>
      <c r="F67" s="30" t="str">
        <f aca="false">IF($A67="","",SUMIFS(Ernte!$F$2:$F$401,Ernte!$B$2:$B$401,$A67))</f>
        <v/>
      </c>
      <c r="G67" s="32" t="str">
        <f aca="false">IF(OR($A67="",N($C67)=0),"",ROUND($F67/$C67,3))</f>
        <v/>
      </c>
      <c r="H67" s="30" t="str">
        <f aca="false">IF(OR($A67="",N($D67)=0),"",ROUND($F67/$D67,2))</f>
        <v/>
      </c>
      <c r="I67" s="30" t="str">
        <f aca="false">IF($A67="","",SUMIFS(Ernte!$J$2:$J$401,Ernte!$B$2:$B$401,$A67))</f>
        <v/>
      </c>
      <c r="J67" s="30" t="str">
        <f aca="false">IF($A67="","",SUMIFS(Ernte!$L$2:$L$401,Ernte!$B$2:$B$401,$A67))</f>
        <v/>
      </c>
      <c r="K67" s="30" t="str">
        <f aca="false">IF($A67="","",ROUND(N($I67)-N($J67),2))</f>
        <v/>
      </c>
      <c r="L67" s="30" t="str">
        <f aca="false">IF(OR($A67="",N($D67)=0),"",ROUND($K67/$D67,2))</f>
        <v/>
      </c>
      <c r="M67" s="30" t="str">
        <f aca="false">IF($A67="","",ROUND(SUMIFS(Ernte!$K$2:$K$401,Ernte!$B$2:$B$401,$A67)/60,2))</f>
        <v/>
      </c>
      <c r="N67" s="33" t="str">
        <f aca="false">IF(OR($A67="",N($M67)=0),"",ROUND($F67/$M67,1))</f>
        <v/>
      </c>
      <c r="O67" s="34" t="str">
        <f aca="false">IF($A67="","",IFERROR(IF(_xlfn.MINIFS(Ernte!$A$2:$A$401,Ernte!$B$2:$B$401,$A67)=0,"",_xlfn.MINIFS(Ernte!$A$2:$A$401,Ernte!$B$2:$B$401,$A67)),""))</f>
        <v/>
      </c>
      <c r="P67" s="34" t="str">
        <f aca="false">IF($A67="","",IFERROR(IF(_xlfn.MAXIFS(Ernte!$A$2:$A$401,Ernte!$B$2:$B$401,$A67)=0,"",_xlfn.MAXIFS(Ernte!$A$2:$A$401,Ernte!$B$2:$B$401,$A67)),""))</f>
        <v/>
      </c>
    </row>
    <row r="68" customFormat="false" ht="15" hidden="false" customHeight="false" outlineLevel="0" collapsed="false">
      <c r="A68" s="12" t="str">
        <f aca="false">IF(Sätze!$B68="","",Sätze!$B68)</f>
        <v/>
      </c>
      <c r="B68" s="12" t="str">
        <f aca="false">IF($A68="","",Sätze!$C68)</f>
        <v/>
      </c>
      <c r="C68" s="31" t="str">
        <f aca="false">IF($A68="","",Sätze!$E68)</f>
        <v/>
      </c>
      <c r="D68" s="30" t="str">
        <f aca="false">IF($A68="","",Sätze!$F68)</f>
        <v/>
      </c>
      <c r="E68" s="12" t="str">
        <f aca="false">IF($A68="","",COUNTIFS(Ernte!$B$2:$B$401,$A68))</f>
        <v/>
      </c>
      <c r="F68" s="30" t="str">
        <f aca="false">IF($A68="","",SUMIFS(Ernte!$F$2:$F$401,Ernte!$B$2:$B$401,$A68))</f>
        <v/>
      </c>
      <c r="G68" s="32" t="str">
        <f aca="false">IF(OR($A68="",N($C68)=0),"",ROUND($F68/$C68,3))</f>
        <v/>
      </c>
      <c r="H68" s="30" t="str">
        <f aca="false">IF(OR($A68="",N($D68)=0),"",ROUND($F68/$D68,2))</f>
        <v/>
      </c>
      <c r="I68" s="30" t="str">
        <f aca="false">IF($A68="","",SUMIFS(Ernte!$J$2:$J$401,Ernte!$B$2:$B$401,$A68))</f>
        <v/>
      </c>
      <c r="J68" s="30" t="str">
        <f aca="false">IF($A68="","",SUMIFS(Ernte!$L$2:$L$401,Ernte!$B$2:$B$401,$A68))</f>
        <v/>
      </c>
      <c r="K68" s="30" t="str">
        <f aca="false">IF($A68="","",ROUND(N($I68)-N($J68),2))</f>
        <v/>
      </c>
      <c r="L68" s="30" t="str">
        <f aca="false">IF(OR($A68="",N($D68)=0),"",ROUND($K68/$D68,2))</f>
        <v/>
      </c>
      <c r="M68" s="30" t="str">
        <f aca="false">IF($A68="","",ROUND(SUMIFS(Ernte!$K$2:$K$401,Ernte!$B$2:$B$401,$A68)/60,2))</f>
        <v/>
      </c>
      <c r="N68" s="33" t="str">
        <f aca="false">IF(OR($A68="",N($M68)=0),"",ROUND($F68/$M68,1))</f>
        <v/>
      </c>
      <c r="O68" s="34" t="str">
        <f aca="false">IF($A68="","",IFERROR(IF(_xlfn.MINIFS(Ernte!$A$2:$A$401,Ernte!$B$2:$B$401,$A68)=0,"",_xlfn.MINIFS(Ernte!$A$2:$A$401,Ernte!$B$2:$B$401,$A68)),""))</f>
        <v/>
      </c>
      <c r="P68" s="34" t="str">
        <f aca="false">IF($A68="","",IFERROR(IF(_xlfn.MAXIFS(Ernte!$A$2:$A$401,Ernte!$B$2:$B$401,$A68)=0,"",_xlfn.MAXIFS(Ernte!$A$2:$A$401,Ernte!$B$2:$B$401,$A68)),""))</f>
        <v/>
      </c>
    </row>
    <row r="69" customFormat="false" ht="15" hidden="false" customHeight="false" outlineLevel="0" collapsed="false">
      <c r="A69" s="12" t="str">
        <f aca="false">IF(Sätze!$B69="","",Sätze!$B69)</f>
        <v/>
      </c>
      <c r="B69" s="12" t="str">
        <f aca="false">IF($A69="","",Sätze!$C69)</f>
        <v/>
      </c>
      <c r="C69" s="31" t="str">
        <f aca="false">IF($A69="","",Sätze!$E69)</f>
        <v/>
      </c>
      <c r="D69" s="30" t="str">
        <f aca="false">IF($A69="","",Sätze!$F69)</f>
        <v/>
      </c>
      <c r="E69" s="12" t="str">
        <f aca="false">IF($A69="","",COUNTIFS(Ernte!$B$2:$B$401,$A69))</f>
        <v/>
      </c>
      <c r="F69" s="30" t="str">
        <f aca="false">IF($A69="","",SUMIFS(Ernte!$F$2:$F$401,Ernte!$B$2:$B$401,$A69))</f>
        <v/>
      </c>
      <c r="G69" s="32" t="str">
        <f aca="false">IF(OR($A69="",N($C69)=0),"",ROUND($F69/$C69,3))</f>
        <v/>
      </c>
      <c r="H69" s="30" t="str">
        <f aca="false">IF(OR($A69="",N($D69)=0),"",ROUND($F69/$D69,2))</f>
        <v/>
      </c>
      <c r="I69" s="30" t="str">
        <f aca="false">IF($A69="","",SUMIFS(Ernte!$J$2:$J$401,Ernte!$B$2:$B$401,$A69))</f>
        <v/>
      </c>
      <c r="J69" s="30" t="str">
        <f aca="false">IF($A69="","",SUMIFS(Ernte!$L$2:$L$401,Ernte!$B$2:$B$401,$A69))</f>
        <v/>
      </c>
      <c r="K69" s="30" t="str">
        <f aca="false">IF($A69="","",ROUND(N($I69)-N($J69),2))</f>
        <v/>
      </c>
      <c r="L69" s="30" t="str">
        <f aca="false">IF(OR($A69="",N($D69)=0),"",ROUND($K69/$D69,2))</f>
        <v/>
      </c>
      <c r="M69" s="30" t="str">
        <f aca="false">IF($A69="","",ROUND(SUMIFS(Ernte!$K$2:$K$401,Ernte!$B$2:$B$401,$A69)/60,2))</f>
        <v/>
      </c>
      <c r="N69" s="33" t="str">
        <f aca="false">IF(OR($A69="",N($M69)=0),"",ROUND($F69/$M69,1))</f>
        <v/>
      </c>
      <c r="O69" s="34" t="str">
        <f aca="false">IF($A69="","",IFERROR(IF(_xlfn.MINIFS(Ernte!$A$2:$A$401,Ernte!$B$2:$B$401,$A69)=0,"",_xlfn.MINIFS(Ernte!$A$2:$A$401,Ernte!$B$2:$B$401,$A69)),""))</f>
        <v/>
      </c>
      <c r="P69" s="34" t="str">
        <f aca="false">IF($A69="","",IFERROR(IF(_xlfn.MAXIFS(Ernte!$A$2:$A$401,Ernte!$B$2:$B$401,$A69)=0,"",_xlfn.MAXIFS(Ernte!$A$2:$A$401,Ernte!$B$2:$B$401,$A69)),""))</f>
        <v/>
      </c>
    </row>
    <row r="70" customFormat="false" ht="15" hidden="false" customHeight="false" outlineLevel="0" collapsed="false">
      <c r="A70" s="12" t="str">
        <f aca="false">IF(Sätze!$B70="","",Sätze!$B70)</f>
        <v/>
      </c>
      <c r="B70" s="12" t="str">
        <f aca="false">IF($A70="","",Sätze!$C70)</f>
        <v/>
      </c>
      <c r="C70" s="31" t="str">
        <f aca="false">IF($A70="","",Sätze!$E70)</f>
        <v/>
      </c>
      <c r="D70" s="30" t="str">
        <f aca="false">IF($A70="","",Sätze!$F70)</f>
        <v/>
      </c>
      <c r="E70" s="12" t="str">
        <f aca="false">IF($A70="","",COUNTIFS(Ernte!$B$2:$B$401,$A70))</f>
        <v/>
      </c>
      <c r="F70" s="30" t="str">
        <f aca="false">IF($A70="","",SUMIFS(Ernte!$F$2:$F$401,Ernte!$B$2:$B$401,$A70))</f>
        <v/>
      </c>
      <c r="G70" s="32" t="str">
        <f aca="false">IF(OR($A70="",N($C70)=0),"",ROUND($F70/$C70,3))</f>
        <v/>
      </c>
      <c r="H70" s="30" t="str">
        <f aca="false">IF(OR($A70="",N($D70)=0),"",ROUND($F70/$D70,2))</f>
        <v/>
      </c>
      <c r="I70" s="30" t="str">
        <f aca="false">IF($A70="","",SUMIFS(Ernte!$J$2:$J$401,Ernte!$B$2:$B$401,$A70))</f>
        <v/>
      </c>
      <c r="J70" s="30" t="str">
        <f aca="false">IF($A70="","",SUMIFS(Ernte!$L$2:$L$401,Ernte!$B$2:$B$401,$A70))</f>
        <v/>
      </c>
      <c r="K70" s="30" t="str">
        <f aca="false">IF($A70="","",ROUND(N($I70)-N($J70),2))</f>
        <v/>
      </c>
      <c r="L70" s="30" t="str">
        <f aca="false">IF(OR($A70="",N($D70)=0),"",ROUND($K70/$D70,2))</f>
        <v/>
      </c>
      <c r="M70" s="30" t="str">
        <f aca="false">IF($A70="","",ROUND(SUMIFS(Ernte!$K$2:$K$401,Ernte!$B$2:$B$401,$A70)/60,2))</f>
        <v/>
      </c>
      <c r="N70" s="33" t="str">
        <f aca="false">IF(OR($A70="",N($M70)=0),"",ROUND($F70/$M70,1))</f>
        <v/>
      </c>
      <c r="O70" s="34" t="str">
        <f aca="false">IF($A70="","",IFERROR(IF(_xlfn.MINIFS(Ernte!$A$2:$A$401,Ernte!$B$2:$B$401,$A70)=0,"",_xlfn.MINIFS(Ernte!$A$2:$A$401,Ernte!$B$2:$B$401,$A70)),""))</f>
        <v/>
      </c>
      <c r="P70" s="34" t="str">
        <f aca="false">IF($A70="","",IFERROR(IF(_xlfn.MAXIFS(Ernte!$A$2:$A$401,Ernte!$B$2:$B$401,$A70)=0,"",_xlfn.MAXIFS(Ernte!$A$2:$A$401,Ernte!$B$2:$B$401,$A70)),""))</f>
        <v/>
      </c>
    </row>
    <row r="71" customFormat="false" ht="15" hidden="false" customHeight="false" outlineLevel="0" collapsed="false">
      <c r="A71" s="12" t="str">
        <f aca="false">IF(Sätze!$B71="","",Sätze!$B71)</f>
        <v/>
      </c>
      <c r="B71" s="12" t="str">
        <f aca="false">IF($A71="","",Sätze!$C71)</f>
        <v/>
      </c>
      <c r="C71" s="31" t="str">
        <f aca="false">IF($A71="","",Sätze!$E71)</f>
        <v/>
      </c>
      <c r="D71" s="30" t="str">
        <f aca="false">IF($A71="","",Sätze!$F71)</f>
        <v/>
      </c>
      <c r="E71" s="12" t="str">
        <f aca="false">IF($A71="","",COUNTIFS(Ernte!$B$2:$B$401,$A71))</f>
        <v/>
      </c>
      <c r="F71" s="30" t="str">
        <f aca="false">IF($A71="","",SUMIFS(Ernte!$F$2:$F$401,Ernte!$B$2:$B$401,$A71))</f>
        <v/>
      </c>
      <c r="G71" s="32" t="str">
        <f aca="false">IF(OR($A71="",N($C71)=0),"",ROUND($F71/$C71,3))</f>
        <v/>
      </c>
      <c r="H71" s="30" t="str">
        <f aca="false">IF(OR($A71="",N($D71)=0),"",ROUND($F71/$D71,2))</f>
        <v/>
      </c>
      <c r="I71" s="30" t="str">
        <f aca="false">IF($A71="","",SUMIFS(Ernte!$J$2:$J$401,Ernte!$B$2:$B$401,$A71))</f>
        <v/>
      </c>
      <c r="J71" s="30" t="str">
        <f aca="false">IF($A71="","",SUMIFS(Ernte!$L$2:$L$401,Ernte!$B$2:$B$401,$A71))</f>
        <v/>
      </c>
      <c r="K71" s="30" t="str">
        <f aca="false">IF($A71="","",ROUND(N($I71)-N($J71),2))</f>
        <v/>
      </c>
      <c r="L71" s="30" t="str">
        <f aca="false">IF(OR($A71="",N($D71)=0),"",ROUND($K71/$D71,2))</f>
        <v/>
      </c>
      <c r="M71" s="30" t="str">
        <f aca="false">IF($A71="","",ROUND(SUMIFS(Ernte!$K$2:$K$401,Ernte!$B$2:$B$401,$A71)/60,2))</f>
        <v/>
      </c>
      <c r="N71" s="33" t="str">
        <f aca="false">IF(OR($A71="",N($M71)=0),"",ROUND($F71/$M71,1))</f>
        <v/>
      </c>
      <c r="O71" s="34" t="str">
        <f aca="false">IF($A71="","",IFERROR(IF(_xlfn.MINIFS(Ernte!$A$2:$A$401,Ernte!$B$2:$B$401,$A71)=0,"",_xlfn.MINIFS(Ernte!$A$2:$A$401,Ernte!$B$2:$B$401,$A71)),""))</f>
        <v/>
      </c>
      <c r="P71" s="34" t="str">
        <f aca="false">IF($A71="","",IFERROR(IF(_xlfn.MAXIFS(Ernte!$A$2:$A$401,Ernte!$B$2:$B$401,$A71)=0,"",_xlfn.MAXIFS(Ernte!$A$2:$A$401,Ernte!$B$2:$B$401,$A71)),""))</f>
        <v/>
      </c>
    </row>
    <row r="72" customFormat="false" ht="15" hidden="false" customHeight="false" outlineLevel="0" collapsed="false">
      <c r="A72" s="12" t="str">
        <f aca="false">IF(Sätze!$B72="","",Sätze!$B72)</f>
        <v/>
      </c>
      <c r="B72" s="12" t="str">
        <f aca="false">IF($A72="","",Sätze!$C72)</f>
        <v/>
      </c>
      <c r="C72" s="31" t="str">
        <f aca="false">IF($A72="","",Sätze!$E72)</f>
        <v/>
      </c>
      <c r="D72" s="30" t="str">
        <f aca="false">IF($A72="","",Sätze!$F72)</f>
        <v/>
      </c>
      <c r="E72" s="12" t="str">
        <f aca="false">IF($A72="","",COUNTIFS(Ernte!$B$2:$B$401,$A72))</f>
        <v/>
      </c>
      <c r="F72" s="30" t="str">
        <f aca="false">IF($A72="","",SUMIFS(Ernte!$F$2:$F$401,Ernte!$B$2:$B$401,$A72))</f>
        <v/>
      </c>
      <c r="G72" s="32" t="str">
        <f aca="false">IF(OR($A72="",N($C72)=0),"",ROUND($F72/$C72,3))</f>
        <v/>
      </c>
      <c r="H72" s="30" t="str">
        <f aca="false">IF(OR($A72="",N($D72)=0),"",ROUND($F72/$D72,2))</f>
        <v/>
      </c>
      <c r="I72" s="30" t="str">
        <f aca="false">IF($A72="","",SUMIFS(Ernte!$J$2:$J$401,Ernte!$B$2:$B$401,$A72))</f>
        <v/>
      </c>
      <c r="J72" s="30" t="str">
        <f aca="false">IF($A72="","",SUMIFS(Ernte!$L$2:$L$401,Ernte!$B$2:$B$401,$A72))</f>
        <v/>
      </c>
      <c r="K72" s="30" t="str">
        <f aca="false">IF($A72="","",ROUND(N($I72)-N($J72),2))</f>
        <v/>
      </c>
      <c r="L72" s="30" t="str">
        <f aca="false">IF(OR($A72="",N($D72)=0),"",ROUND($K72/$D72,2))</f>
        <v/>
      </c>
      <c r="M72" s="30" t="str">
        <f aca="false">IF($A72="","",ROUND(SUMIFS(Ernte!$K$2:$K$401,Ernte!$B$2:$B$401,$A72)/60,2))</f>
        <v/>
      </c>
      <c r="N72" s="33" t="str">
        <f aca="false">IF(OR($A72="",N($M72)=0),"",ROUND($F72/$M72,1))</f>
        <v/>
      </c>
      <c r="O72" s="34" t="str">
        <f aca="false">IF($A72="","",IFERROR(IF(_xlfn.MINIFS(Ernte!$A$2:$A$401,Ernte!$B$2:$B$401,$A72)=0,"",_xlfn.MINIFS(Ernte!$A$2:$A$401,Ernte!$B$2:$B$401,$A72)),""))</f>
        <v/>
      </c>
      <c r="P72" s="34" t="str">
        <f aca="false">IF($A72="","",IFERROR(IF(_xlfn.MAXIFS(Ernte!$A$2:$A$401,Ernte!$B$2:$B$401,$A72)=0,"",_xlfn.MAXIFS(Ernte!$A$2:$A$401,Ernte!$B$2:$B$401,$A72)),""))</f>
        <v/>
      </c>
    </row>
    <row r="73" customFormat="false" ht="15" hidden="false" customHeight="false" outlineLevel="0" collapsed="false">
      <c r="A73" s="12" t="str">
        <f aca="false">IF(Sätze!$B73="","",Sätze!$B73)</f>
        <v/>
      </c>
      <c r="B73" s="12" t="str">
        <f aca="false">IF($A73="","",Sätze!$C73)</f>
        <v/>
      </c>
      <c r="C73" s="31" t="str">
        <f aca="false">IF($A73="","",Sätze!$E73)</f>
        <v/>
      </c>
      <c r="D73" s="30" t="str">
        <f aca="false">IF($A73="","",Sätze!$F73)</f>
        <v/>
      </c>
      <c r="E73" s="12" t="str">
        <f aca="false">IF($A73="","",COUNTIFS(Ernte!$B$2:$B$401,$A73))</f>
        <v/>
      </c>
      <c r="F73" s="30" t="str">
        <f aca="false">IF($A73="","",SUMIFS(Ernte!$F$2:$F$401,Ernte!$B$2:$B$401,$A73))</f>
        <v/>
      </c>
      <c r="G73" s="32" t="str">
        <f aca="false">IF(OR($A73="",N($C73)=0),"",ROUND($F73/$C73,3))</f>
        <v/>
      </c>
      <c r="H73" s="30" t="str">
        <f aca="false">IF(OR($A73="",N($D73)=0),"",ROUND($F73/$D73,2))</f>
        <v/>
      </c>
      <c r="I73" s="30" t="str">
        <f aca="false">IF($A73="","",SUMIFS(Ernte!$J$2:$J$401,Ernte!$B$2:$B$401,$A73))</f>
        <v/>
      </c>
      <c r="J73" s="30" t="str">
        <f aca="false">IF($A73="","",SUMIFS(Ernte!$L$2:$L$401,Ernte!$B$2:$B$401,$A73))</f>
        <v/>
      </c>
      <c r="K73" s="30" t="str">
        <f aca="false">IF($A73="","",ROUND(N($I73)-N($J73),2))</f>
        <v/>
      </c>
      <c r="L73" s="30" t="str">
        <f aca="false">IF(OR($A73="",N($D73)=0),"",ROUND($K73/$D73,2))</f>
        <v/>
      </c>
      <c r="M73" s="30" t="str">
        <f aca="false">IF($A73="","",ROUND(SUMIFS(Ernte!$K$2:$K$401,Ernte!$B$2:$B$401,$A73)/60,2))</f>
        <v/>
      </c>
      <c r="N73" s="33" t="str">
        <f aca="false">IF(OR($A73="",N($M73)=0),"",ROUND($F73/$M73,1))</f>
        <v/>
      </c>
      <c r="O73" s="34" t="str">
        <f aca="false">IF($A73="","",IFERROR(IF(_xlfn.MINIFS(Ernte!$A$2:$A$401,Ernte!$B$2:$B$401,$A73)=0,"",_xlfn.MINIFS(Ernte!$A$2:$A$401,Ernte!$B$2:$B$401,$A73)),""))</f>
        <v/>
      </c>
      <c r="P73" s="34" t="str">
        <f aca="false">IF($A73="","",IFERROR(IF(_xlfn.MAXIFS(Ernte!$A$2:$A$401,Ernte!$B$2:$B$401,$A73)=0,"",_xlfn.MAXIFS(Ernte!$A$2:$A$401,Ernte!$B$2:$B$401,$A73)),""))</f>
        <v/>
      </c>
    </row>
    <row r="74" customFormat="false" ht="15" hidden="false" customHeight="false" outlineLevel="0" collapsed="false">
      <c r="A74" s="12" t="str">
        <f aca="false">IF(Sätze!$B74="","",Sätze!$B74)</f>
        <v/>
      </c>
      <c r="B74" s="12" t="str">
        <f aca="false">IF($A74="","",Sätze!$C74)</f>
        <v/>
      </c>
      <c r="C74" s="31" t="str">
        <f aca="false">IF($A74="","",Sätze!$E74)</f>
        <v/>
      </c>
      <c r="D74" s="30" t="str">
        <f aca="false">IF($A74="","",Sätze!$F74)</f>
        <v/>
      </c>
      <c r="E74" s="12" t="str">
        <f aca="false">IF($A74="","",COUNTIFS(Ernte!$B$2:$B$401,$A74))</f>
        <v/>
      </c>
      <c r="F74" s="30" t="str">
        <f aca="false">IF($A74="","",SUMIFS(Ernte!$F$2:$F$401,Ernte!$B$2:$B$401,$A74))</f>
        <v/>
      </c>
      <c r="G74" s="32" t="str">
        <f aca="false">IF(OR($A74="",N($C74)=0),"",ROUND($F74/$C74,3))</f>
        <v/>
      </c>
      <c r="H74" s="30" t="str">
        <f aca="false">IF(OR($A74="",N($D74)=0),"",ROUND($F74/$D74,2))</f>
        <v/>
      </c>
      <c r="I74" s="30" t="str">
        <f aca="false">IF($A74="","",SUMIFS(Ernte!$J$2:$J$401,Ernte!$B$2:$B$401,$A74))</f>
        <v/>
      </c>
      <c r="J74" s="30" t="str">
        <f aca="false">IF($A74="","",SUMIFS(Ernte!$L$2:$L$401,Ernte!$B$2:$B$401,$A74))</f>
        <v/>
      </c>
      <c r="K74" s="30" t="str">
        <f aca="false">IF($A74="","",ROUND(N($I74)-N($J74),2))</f>
        <v/>
      </c>
      <c r="L74" s="30" t="str">
        <f aca="false">IF(OR($A74="",N($D74)=0),"",ROUND($K74/$D74,2))</f>
        <v/>
      </c>
      <c r="M74" s="30" t="str">
        <f aca="false">IF($A74="","",ROUND(SUMIFS(Ernte!$K$2:$K$401,Ernte!$B$2:$B$401,$A74)/60,2))</f>
        <v/>
      </c>
      <c r="N74" s="33" t="str">
        <f aca="false">IF(OR($A74="",N($M74)=0),"",ROUND($F74/$M74,1))</f>
        <v/>
      </c>
      <c r="O74" s="34" t="str">
        <f aca="false">IF($A74="","",IFERROR(IF(_xlfn.MINIFS(Ernte!$A$2:$A$401,Ernte!$B$2:$B$401,$A74)=0,"",_xlfn.MINIFS(Ernte!$A$2:$A$401,Ernte!$B$2:$B$401,$A74)),""))</f>
        <v/>
      </c>
      <c r="P74" s="34" t="str">
        <f aca="false">IF($A74="","",IFERROR(IF(_xlfn.MAXIFS(Ernte!$A$2:$A$401,Ernte!$B$2:$B$401,$A74)=0,"",_xlfn.MAXIFS(Ernte!$A$2:$A$401,Ernte!$B$2:$B$401,$A74)),""))</f>
        <v/>
      </c>
    </row>
    <row r="75" customFormat="false" ht="15" hidden="false" customHeight="false" outlineLevel="0" collapsed="false">
      <c r="A75" s="12" t="str">
        <f aca="false">IF(Sätze!$B75="","",Sätze!$B75)</f>
        <v/>
      </c>
      <c r="B75" s="12" t="str">
        <f aca="false">IF($A75="","",Sätze!$C75)</f>
        <v/>
      </c>
      <c r="C75" s="31" t="str">
        <f aca="false">IF($A75="","",Sätze!$E75)</f>
        <v/>
      </c>
      <c r="D75" s="30" t="str">
        <f aca="false">IF($A75="","",Sätze!$F75)</f>
        <v/>
      </c>
      <c r="E75" s="12" t="str">
        <f aca="false">IF($A75="","",COUNTIFS(Ernte!$B$2:$B$401,$A75))</f>
        <v/>
      </c>
      <c r="F75" s="30" t="str">
        <f aca="false">IF($A75="","",SUMIFS(Ernte!$F$2:$F$401,Ernte!$B$2:$B$401,$A75))</f>
        <v/>
      </c>
      <c r="G75" s="32" t="str">
        <f aca="false">IF(OR($A75="",N($C75)=0),"",ROUND($F75/$C75,3))</f>
        <v/>
      </c>
      <c r="H75" s="30" t="str">
        <f aca="false">IF(OR($A75="",N($D75)=0),"",ROUND($F75/$D75,2))</f>
        <v/>
      </c>
      <c r="I75" s="30" t="str">
        <f aca="false">IF($A75="","",SUMIFS(Ernte!$J$2:$J$401,Ernte!$B$2:$B$401,$A75))</f>
        <v/>
      </c>
      <c r="J75" s="30" t="str">
        <f aca="false">IF($A75="","",SUMIFS(Ernte!$L$2:$L$401,Ernte!$B$2:$B$401,$A75))</f>
        <v/>
      </c>
      <c r="K75" s="30" t="str">
        <f aca="false">IF($A75="","",ROUND(N($I75)-N($J75),2))</f>
        <v/>
      </c>
      <c r="L75" s="30" t="str">
        <f aca="false">IF(OR($A75="",N($D75)=0),"",ROUND($K75/$D75,2))</f>
        <v/>
      </c>
      <c r="M75" s="30" t="str">
        <f aca="false">IF($A75="","",ROUND(SUMIFS(Ernte!$K$2:$K$401,Ernte!$B$2:$B$401,$A75)/60,2))</f>
        <v/>
      </c>
      <c r="N75" s="33" t="str">
        <f aca="false">IF(OR($A75="",N($M75)=0),"",ROUND($F75/$M75,1))</f>
        <v/>
      </c>
      <c r="O75" s="34" t="str">
        <f aca="false">IF($A75="","",IFERROR(IF(_xlfn.MINIFS(Ernte!$A$2:$A$401,Ernte!$B$2:$B$401,$A75)=0,"",_xlfn.MINIFS(Ernte!$A$2:$A$401,Ernte!$B$2:$B$401,$A75)),""))</f>
        <v/>
      </c>
      <c r="P75" s="34" t="str">
        <f aca="false">IF($A75="","",IFERROR(IF(_xlfn.MAXIFS(Ernte!$A$2:$A$401,Ernte!$B$2:$B$401,$A75)=0,"",_xlfn.MAXIFS(Ernte!$A$2:$A$401,Ernte!$B$2:$B$401,$A75)),""))</f>
        <v/>
      </c>
    </row>
    <row r="76" customFormat="false" ht="15" hidden="false" customHeight="false" outlineLevel="0" collapsed="false">
      <c r="A76" s="12" t="str">
        <f aca="false">IF(Sätze!$B76="","",Sätze!$B76)</f>
        <v/>
      </c>
      <c r="B76" s="12" t="str">
        <f aca="false">IF($A76="","",Sätze!$C76)</f>
        <v/>
      </c>
      <c r="C76" s="31" t="str">
        <f aca="false">IF($A76="","",Sätze!$E76)</f>
        <v/>
      </c>
      <c r="D76" s="30" t="str">
        <f aca="false">IF($A76="","",Sätze!$F76)</f>
        <v/>
      </c>
      <c r="E76" s="12" t="str">
        <f aca="false">IF($A76="","",COUNTIFS(Ernte!$B$2:$B$401,$A76))</f>
        <v/>
      </c>
      <c r="F76" s="30" t="str">
        <f aca="false">IF($A76="","",SUMIFS(Ernte!$F$2:$F$401,Ernte!$B$2:$B$401,$A76))</f>
        <v/>
      </c>
      <c r="G76" s="32" t="str">
        <f aca="false">IF(OR($A76="",N($C76)=0),"",ROUND($F76/$C76,3))</f>
        <v/>
      </c>
      <c r="H76" s="30" t="str">
        <f aca="false">IF(OR($A76="",N($D76)=0),"",ROUND($F76/$D76,2))</f>
        <v/>
      </c>
      <c r="I76" s="30" t="str">
        <f aca="false">IF($A76="","",SUMIFS(Ernte!$J$2:$J$401,Ernte!$B$2:$B$401,$A76))</f>
        <v/>
      </c>
      <c r="J76" s="30" t="str">
        <f aca="false">IF($A76="","",SUMIFS(Ernte!$L$2:$L$401,Ernte!$B$2:$B$401,$A76))</f>
        <v/>
      </c>
      <c r="K76" s="30" t="str">
        <f aca="false">IF($A76="","",ROUND(N($I76)-N($J76),2))</f>
        <v/>
      </c>
      <c r="L76" s="30" t="str">
        <f aca="false">IF(OR($A76="",N($D76)=0),"",ROUND($K76/$D76,2))</f>
        <v/>
      </c>
      <c r="M76" s="30" t="str">
        <f aca="false">IF($A76="","",ROUND(SUMIFS(Ernte!$K$2:$K$401,Ernte!$B$2:$B$401,$A76)/60,2))</f>
        <v/>
      </c>
      <c r="N76" s="33" t="str">
        <f aca="false">IF(OR($A76="",N($M76)=0),"",ROUND($F76/$M76,1))</f>
        <v/>
      </c>
      <c r="O76" s="34" t="str">
        <f aca="false">IF($A76="","",IFERROR(IF(_xlfn.MINIFS(Ernte!$A$2:$A$401,Ernte!$B$2:$B$401,$A76)=0,"",_xlfn.MINIFS(Ernte!$A$2:$A$401,Ernte!$B$2:$B$401,$A76)),""))</f>
        <v/>
      </c>
      <c r="P76" s="34" t="str">
        <f aca="false">IF($A76="","",IFERROR(IF(_xlfn.MAXIFS(Ernte!$A$2:$A$401,Ernte!$B$2:$B$401,$A76)=0,"",_xlfn.MAXIFS(Ernte!$A$2:$A$401,Ernte!$B$2:$B$401,$A76)),""))</f>
        <v/>
      </c>
    </row>
    <row r="77" customFormat="false" ht="15" hidden="false" customHeight="false" outlineLevel="0" collapsed="false">
      <c r="A77" s="12" t="str">
        <f aca="false">IF(Sätze!$B77="","",Sätze!$B77)</f>
        <v/>
      </c>
      <c r="B77" s="12" t="str">
        <f aca="false">IF($A77="","",Sätze!$C77)</f>
        <v/>
      </c>
      <c r="C77" s="31" t="str">
        <f aca="false">IF($A77="","",Sätze!$E77)</f>
        <v/>
      </c>
      <c r="D77" s="30" t="str">
        <f aca="false">IF($A77="","",Sätze!$F77)</f>
        <v/>
      </c>
      <c r="E77" s="12" t="str">
        <f aca="false">IF($A77="","",COUNTIFS(Ernte!$B$2:$B$401,$A77))</f>
        <v/>
      </c>
      <c r="F77" s="30" t="str">
        <f aca="false">IF($A77="","",SUMIFS(Ernte!$F$2:$F$401,Ernte!$B$2:$B$401,$A77))</f>
        <v/>
      </c>
      <c r="G77" s="32" t="str">
        <f aca="false">IF(OR($A77="",N($C77)=0),"",ROUND($F77/$C77,3))</f>
        <v/>
      </c>
      <c r="H77" s="30" t="str">
        <f aca="false">IF(OR($A77="",N($D77)=0),"",ROUND($F77/$D77,2))</f>
        <v/>
      </c>
      <c r="I77" s="30" t="str">
        <f aca="false">IF($A77="","",SUMIFS(Ernte!$J$2:$J$401,Ernte!$B$2:$B$401,$A77))</f>
        <v/>
      </c>
      <c r="J77" s="30" t="str">
        <f aca="false">IF($A77="","",SUMIFS(Ernte!$L$2:$L$401,Ernte!$B$2:$B$401,$A77))</f>
        <v/>
      </c>
      <c r="K77" s="30" t="str">
        <f aca="false">IF($A77="","",ROUND(N($I77)-N($J77),2))</f>
        <v/>
      </c>
      <c r="L77" s="30" t="str">
        <f aca="false">IF(OR($A77="",N($D77)=0),"",ROUND($K77/$D77,2))</f>
        <v/>
      </c>
      <c r="M77" s="30" t="str">
        <f aca="false">IF($A77="","",ROUND(SUMIFS(Ernte!$K$2:$K$401,Ernte!$B$2:$B$401,$A77)/60,2))</f>
        <v/>
      </c>
      <c r="N77" s="33" t="str">
        <f aca="false">IF(OR($A77="",N($M77)=0),"",ROUND($F77/$M77,1))</f>
        <v/>
      </c>
      <c r="O77" s="34" t="str">
        <f aca="false">IF($A77="","",IFERROR(IF(_xlfn.MINIFS(Ernte!$A$2:$A$401,Ernte!$B$2:$B$401,$A77)=0,"",_xlfn.MINIFS(Ernte!$A$2:$A$401,Ernte!$B$2:$B$401,$A77)),""))</f>
        <v/>
      </c>
      <c r="P77" s="34" t="str">
        <f aca="false">IF($A77="","",IFERROR(IF(_xlfn.MAXIFS(Ernte!$A$2:$A$401,Ernte!$B$2:$B$401,$A77)=0,"",_xlfn.MAXIFS(Ernte!$A$2:$A$401,Ernte!$B$2:$B$401,$A77)),""))</f>
        <v/>
      </c>
    </row>
    <row r="78" customFormat="false" ht="15" hidden="false" customHeight="false" outlineLevel="0" collapsed="false">
      <c r="A78" s="12" t="str">
        <f aca="false">IF(Sätze!$B78="","",Sätze!$B78)</f>
        <v/>
      </c>
      <c r="B78" s="12" t="str">
        <f aca="false">IF($A78="","",Sätze!$C78)</f>
        <v/>
      </c>
      <c r="C78" s="31" t="str">
        <f aca="false">IF($A78="","",Sätze!$E78)</f>
        <v/>
      </c>
      <c r="D78" s="30" t="str">
        <f aca="false">IF($A78="","",Sätze!$F78)</f>
        <v/>
      </c>
      <c r="E78" s="12" t="str">
        <f aca="false">IF($A78="","",COUNTIFS(Ernte!$B$2:$B$401,$A78))</f>
        <v/>
      </c>
      <c r="F78" s="30" t="str">
        <f aca="false">IF($A78="","",SUMIFS(Ernte!$F$2:$F$401,Ernte!$B$2:$B$401,$A78))</f>
        <v/>
      </c>
      <c r="G78" s="32" t="str">
        <f aca="false">IF(OR($A78="",N($C78)=0),"",ROUND($F78/$C78,3))</f>
        <v/>
      </c>
      <c r="H78" s="30" t="str">
        <f aca="false">IF(OR($A78="",N($D78)=0),"",ROUND($F78/$D78,2))</f>
        <v/>
      </c>
      <c r="I78" s="30" t="str">
        <f aca="false">IF($A78="","",SUMIFS(Ernte!$J$2:$J$401,Ernte!$B$2:$B$401,$A78))</f>
        <v/>
      </c>
      <c r="J78" s="30" t="str">
        <f aca="false">IF($A78="","",SUMIFS(Ernte!$L$2:$L$401,Ernte!$B$2:$B$401,$A78))</f>
        <v/>
      </c>
      <c r="K78" s="30" t="str">
        <f aca="false">IF($A78="","",ROUND(N($I78)-N($J78),2))</f>
        <v/>
      </c>
      <c r="L78" s="30" t="str">
        <f aca="false">IF(OR($A78="",N($D78)=0),"",ROUND($K78/$D78,2))</f>
        <v/>
      </c>
      <c r="M78" s="30" t="str">
        <f aca="false">IF($A78="","",ROUND(SUMIFS(Ernte!$K$2:$K$401,Ernte!$B$2:$B$401,$A78)/60,2))</f>
        <v/>
      </c>
      <c r="N78" s="33" t="str">
        <f aca="false">IF(OR($A78="",N($M78)=0),"",ROUND($F78/$M78,1))</f>
        <v/>
      </c>
      <c r="O78" s="34" t="str">
        <f aca="false">IF($A78="","",IFERROR(IF(_xlfn.MINIFS(Ernte!$A$2:$A$401,Ernte!$B$2:$B$401,$A78)=0,"",_xlfn.MINIFS(Ernte!$A$2:$A$401,Ernte!$B$2:$B$401,$A78)),""))</f>
        <v/>
      </c>
      <c r="P78" s="34" t="str">
        <f aca="false">IF($A78="","",IFERROR(IF(_xlfn.MAXIFS(Ernte!$A$2:$A$401,Ernte!$B$2:$B$401,$A78)=0,"",_xlfn.MAXIFS(Ernte!$A$2:$A$401,Ernte!$B$2:$B$401,$A78)),""))</f>
        <v/>
      </c>
    </row>
    <row r="79" customFormat="false" ht="15" hidden="false" customHeight="false" outlineLevel="0" collapsed="false">
      <c r="A79" s="12" t="str">
        <f aca="false">IF(Sätze!$B79="","",Sätze!$B79)</f>
        <v/>
      </c>
      <c r="B79" s="12" t="str">
        <f aca="false">IF($A79="","",Sätze!$C79)</f>
        <v/>
      </c>
      <c r="C79" s="31" t="str">
        <f aca="false">IF($A79="","",Sätze!$E79)</f>
        <v/>
      </c>
      <c r="D79" s="30" t="str">
        <f aca="false">IF($A79="","",Sätze!$F79)</f>
        <v/>
      </c>
      <c r="E79" s="12" t="str">
        <f aca="false">IF($A79="","",COUNTIFS(Ernte!$B$2:$B$401,$A79))</f>
        <v/>
      </c>
      <c r="F79" s="30" t="str">
        <f aca="false">IF($A79="","",SUMIFS(Ernte!$F$2:$F$401,Ernte!$B$2:$B$401,$A79))</f>
        <v/>
      </c>
      <c r="G79" s="32" t="str">
        <f aca="false">IF(OR($A79="",N($C79)=0),"",ROUND($F79/$C79,3))</f>
        <v/>
      </c>
      <c r="H79" s="30" t="str">
        <f aca="false">IF(OR($A79="",N($D79)=0),"",ROUND($F79/$D79,2))</f>
        <v/>
      </c>
      <c r="I79" s="30" t="str">
        <f aca="false">IF($A79="","",SUMIFS(Ernte!$J$2:$J$401,Ernte!$B$2:$B$401,$A79))</f>
        <v/>
      </c>
      <c r="J79" s="30" t="str">
        <f aca="false">IF($A79="","",SUMIFS(Ernte!$L$2:$L$401,Ernte!$B$2:$B$401,$A79))</f>
        <v/>
      </c>
      <c r="K79" s="30" t="str">
        <f aca="false">IF($A79="","",ROUND(N($I79)-N($J79),2))</f>
        <v/>
      </c>
      <c r="L79" s="30" t="str">
        <f aca="false">IF(OR($A79="",N($D79)=0),"",ROUND($K79/$D79,2))</f>
        <v/>
      </c>
      <c r="M79" s="30" t="str">
        <f aca="false">IF($A79="","",ROUND(SUMIFS(Ernte!$K$2:$K$401,Ernte!$B$2:$B$401,$A79)/60,2))</f>
        <v/>
      </c>
      <c r="N79" s="33" t="str">
        <f aca="false">IF(OR($A79="",N($M79)=0),"",ROUND($F79/$M79,1))</f>
        <v/>
      </c>
      <c r="O79" s="34" t="str">
        <f aca="false">IF($A79="","",IFERROR(IF(_xlfn.MINIFS(Ernte!$A$2:$A$401,Ernte!$B$2:$B$401,$A79)=0,"",_xlfn.MINIFS(Ernte!$A$2:$A$401,Ernte!$B$2:$B$401,$A79)),""))</f>
        <v/>
      </c>
      <c r="P79" s="34" t="str">
        <f aca="false">IF($A79="","",IFERROR(IF(_xlfn.MAXIFS(Ernte!$A$2:$A$401,Ernte!$B$2:$B$401,$A79)=0,"",_xlfn.MAXIFS(Ernte!$A$2:$A$401,Ernte!$B$2:$B$401,$A79)),""))</f>
        <v/>
      </c>
    </row>
    <row r="80" customFormat="false" ht="15" hidden="false" customHeight="false" outlineLevel="0" collapsed="false">
      <c r="A80" s="12" t="str">
        <f aca="false">IF(Sätze!$B80="","",Sätze!$B80)</f>
        <v/>
      </c>
      <c r="B80" s="12" t="str">
        <f aca="false">IF($A80="","",Sätze!$C80)</f>
        <v/>
      </c>
      <c r="C80" s="31" t="str">
        <f aca="false">IF($A80="","",Sätze!$E80)</f>
        <v/>
      </c>
      <c r="D80" s="30" t="str">
        <f aca="false">IF($A80="","",Sätze!$F80)</f>
        <v/>
      </c>
      <c r="E80" s="12" t="str">
        <f aca="false">IF($A80="","",COUNTIFS(Ernte!$B$2:$B$401,$A80))</f>
        <v/>
      </c>
      <c r="F80" s="30" t="str">
        <f aca="false">IF($A80="","",SUMIFS(Ernte!$F$2:$F$401,Ernte!$B$2:$B$401,$A80))</f>
        <v/>
      </c>
      <c r="G80" s="32" t="str">
        <f aca="false">IF(OR($A80="",N($C80)=0),"",ROUND($F80/$C80,3))</f>
        <v/>
      </c>
      <c r="H80" s="30" t="str">
        <f aca="false">IF(OR($A80="",N($D80)=0),"",ROUND($F80/$D80,2))</f>
        <v/>
      </c>
      <c r="I80" s="30" t="str">
        <f aca="false">IF($A80="","",SUMIFS(Ernte!$J$2:$J$401,Ernte!$B$2:$B$401,$A80))</f>
        <v/>
      </c>
      <c r="J80" s="30" t="str">
        <f aca="false">IF($A80="","",SUMIFS(Ernte!$L$2:$L$401,Ernte!$B$2:$B$401,$A80))</f>
        <v/>
      </c>
      <c r="K80" s="30" t="str">
        <f aca="false">IF($A80="","",ROUND(N($I80)-N($J80),2))</f>
        <v/>
      </c>
      <c r="L80" s="30" t="str">
        <f aca="false">IF(OR($A80="",N($D80)=0),"",ROUND($K80/$D80,2))</f>
        <v/>
      </c>
      <c r="M80" s="30" t="str">
        <f aca="false">IF($A80="","",ROUND(SUMIFS(Ernte!$K$2:$K$401,Ernte!$B$2:$B$401,$A80)/60,2))</f>
        <v/>
      </c>
      <c r="N80" s="33" t="str">
        <f aca="false">IF(OR($A80="",N($M80)=0),"",ROUND($F80/$M80,1))</f>
        <v/>
      </c>
      <c r="O80" s="34" t="str">
        <f aca="false">IF($A80="","",IFERROR(IF(_xlfn.MINIFS(Ernte!$A$2:$A$401,Ernte!$B$2:$B$401,$A80)=0,"",_xlfn.MINIFS(Ernte!$A$2:$A$401,Ernte!$B$2:$B$401,$A80)),""))</f>
        <v/>
      </c>
      <c r="P80" s="34" t="str">
        <f aca="false">IF($A80="","",IFERROR(IF(_xlfn.MAXIFS(Ernte!$A$2:$A$401,Ernte!$B$2:$B$401,$A80)=0,"",_xlfn.MAXIFS(Ernte!$A$2:$A$401,Ernte!$B$2:$B$401,$A80)),""))</f>
        <v/>
      </c>
    </row>
    <row r="81" customFormat="false" ht="15" hidden="false" customHeight="false" outlineLevel="0" collapsed="false">
      <c r="A81" s="12" t="str">
        <f aca="false">IF(Sätze!$B81="","",Sätze!$B81)</f>
        <v/>
      </c>
      <c r="B81" s="12" t="str">
        <f aca="false">IF($A81="","",Sätze!$C81)</f>
        <v/>
      </c>
      <c r="C81" s="31" t="str">
        <f aca="false">IF($A81="","",Sätze!$E81)</f>
        <v/>
      </c>
      <c r="D81" s="30" t="str">
        <f aca="false">IF($A81="","",Sätze!$F81)</f>
        <v/>
      </c>
      <c r="E81" s="12" t="str">
        <f aca="false">IF($A81="","",COUNTIFS(Ernte!$B$2:$B$401,$A81))</f>
        <v/>
      </c>
      <c r="F81" s="30" t="str">
        <f aca="false">IF($A81="","",SUMIFS(Ernte!$F$2:$F$401,Ernte!$B$2:$B$401,$A81))</f>
        <v/>
      </c>
      <c r="G81" s="32" t="str">
        <f aca="false">IF(OR($A81="",N($C81)=0),"",ROUND($F81/$C81,3))</f>
        <v/>
      </c>
      <c r="H81" s="30" t="str">
        <f aca="false">IF(OR($A81="",N($D81)=0),"",ROUND($F81/$D81,2))</f>
        <v/>
      </c>
      <c r="I81" s="30" t="str">
        <f aca="false">IF($A81="","",SUMIFS(Ernte!$J$2:$J$401,Ernte!$B$2:$B$401,$A81))</f>
        <v/>
      </c>
      <c r="J81" s="30" t="str">
        <f aca="false">IF($A81="","",SUMIFS(Ernte!$L$2:$L$401,Ernte!$B$2:$B$401,$A81))</f>
        <v/>
      </c>
      <c r="K81" s="30" t="str">
        <f aca="false">IF($A81="","",ROUND(N($I81)-N($J81),2))</f>
        <v/>
      </c>
      <c r="L81" s="30" t="str">
        <f aca="false">IF(OR($A81="",N($D81)=0),"",ROUND($K81/$D81,2))</f>
        <v/>
      </c>
      <c r="M81" s="30" t="str">
        <f aca="false">IF($A81="","",ROUND(SUMIFS(Ernte!$K$2:$K$401,Ernte!$B$2:$B$401,$A81)/60,2))</f>
        <v/>
      </c>
      <c r="N81" s="33" t="str">
        <f aca="false">IF(OR($A81="",N($M81)=0),"",ROUND($F81/$M81,1))</f>
        <v/>
      </c>
      <c r="O81" s="34" t="str">
        <f aca="false">IF($A81="","",IFERROR(IF(_xlfn.MINIFS(Ernte!$A$2:$A$401,Ernte!$B$2:$B$401,$A81)=0,"",_xlfn.MINIFS(Ernte!$A$2:$A$401,Ernte!$B$2:$B$401,$A81)),""))</f>
        <v/>
      </c>
      <c r="P81" s="34" t="str">
        <f aca="false">IF($A81="","",IFERROR(IF(_xlfn.MAXIFS(Ernte!$A$2:$A$401,Ernte!$B$2:$B$401,$A81)=0,"",_xlfn.MAXIFS(Ernte!$A$2:$A$401,Ernte!$B$2:$B$401,$A81)),""))</f>
        <v/>
      </c>
    </row>
    <row r="82" customFormat="false" ht="15" hidden="false" customHeight="false" outlineLevel="0" collapsed="false">
      <c r="A82" s="12" t="str">
        <f aca="false">IF(Sätze!$B82="","",Sätze!$B82)</f>
        <v/>
      </c>
      <c r="B82" s="12" t="str">
        <f aca="false">IF($A82="","",Sätze!$C82)</f>
        <v/>
      </c>
      <c r="C82" s="31" t="str">
        <f aca="false">IF($A82="","",Sätze!$E82)</f>
        <v/>
      </c>
      <c r="D82" s="30" t="str">
        <f aca="false">IF($A82="","",Sätze!$F82)</f>
        <v/>
      </c>
      <c r="E82" s="12" t="str">
        <f aca="false">IF($A82="","",COUNTIFS(Ernte!$B$2:$B$401,$A82))</f>
        <v/>
      </c>
      <c r="F82" s="30" t="str">
        <f aca="false">IF($A82="","",SUMIFS(Ernte!$F$2:$F$401,Ernte!$B$2:$B$401,$A82))</f>
        <v/>
      </c>
      <c r="G82" s="32" t="str">
        <f aca="false">IF(OR($A82="",N($C82)=0),"",ROUND($F82/$C82,3))</f>
        <v/>
      </c>
      <c r="H82" s="30" t="str">
        <f aca="false">IF(OR($A82="",N($D82)=0),"",ROUND($F82/$D82,2))</f>
        <v/>
      </c>
      <c r="I82" s="30" t="str">
        <f aca="false">IF($A82="","",SUMIFS(Ernte!$J$2:$J$401,Ernte!$B$2:$B$401,$A82))</f>
        <v/>
      </c>
      <c r="J82" s="30" t="str">
        <f aca="false">IF($A82="","",SUMIFS(Ernte!$L$2:$L$401,Ernte!$B$2:$B$401,$A82))</f>
        <v/>
      </c>
      <c r="K82" s="30" t="str">
        <f aca="false">IF($A82="","",ROUND(N($I82)-N($J82),2))</f>
        <v/>
      </c>
      <c r="L82" s="30" t="str">
        <f aca="false">IF(OR($A82="",N($D82)=0),"",ROUND($K82/$D82,2))</f>
        <v/>
      </c>
      <c r="M82" s="30" t="str">
        <f aca="false">IF($A82="","",ROUND(SUMIFS(Ernte!$K$2:$K$401,Ernte!$B$2:$B$401,$A82)/60,2))</f>
        <v/>
      </c>
      <c r="N82" s="33" t="str">
        <f aca="false">IF(OR($A82="",N($M82)=0),"",ROUND($F82/$M82,1))</f>
        <v/>
      </c>
      <c r="O82" s="34" t="str">
        <f aca="false">IF($A82="","",IFERROR(IF(_xlfn.MINIFS(Ernte!$A$2:$A$401,Ernte!$B$2:$B$401,$A82)=0,"",_xlfn.MINIFS(Ernte!$A$2:$A$401,Ernte!$B$2:$B$401,$A82)),""))</f>
        <v/>
      </c>
      <c r="P82" s="34" t="str">
        <f aca="false">IF($A82="","",IFERROR(IF(_xlfn.MAXIFS(Ernte!$A$2:$A$401,Ernte!$B$2:$B$401,$A82)=0,"",_xlfn.MAXIFS(Ernte!$A$2:$A$401,Ernte!$B$2:$B$401,$A82)),""))</f>
        <v/>
      </c>
    </row>
    <row r="83" customFormat="false" ht="15" hidden="false" customHeight="false" outlineLevel="0" collapsed="false">
      <c r="A83" s="12" t="str">
        <f aca="false">IF(Sätze!$B83="","",Sätze!$B83)</f>
        <v/>
      </c>
      <c r="B83" s="12" t="str">
        <f aca="false">IF($A83="","",Sätze!$C83)</f>
        <v/>
      </c>
      <c r="C83" s="31" t="str">
        <f aca="false">IF($A83="","",Sätze!$E83)</f>
        <v/>
      </c>
      <c r="D83" s="30" t="str">
        <f aca="false">IF($A83="","",Sätze!$F83)</f>
        <v/>
      </c>
      <c r="E83" s="12" t="str">
        <f aca="false">IF($A83="","",COUNTIFS(Ernte!$B$2:$B$401,$A83))</f>
        <v/>
      </c>
      <c r="F83" s="30" t="str">
        <f aca="false">IF($A83="","",SUMIFS(Ernte!$F$2:$F$401,Ernte!$B$2:$B$401,$A83))</f>
        <v/>
      </c>
      <c r="G83" s="32" t="str">
        <f aca="false">IF(OR($A83="",N($C83)=0),"",ROUND($F83/$C83,3))</f>
        <v/>
      </c>
      <c r="H83" s="30" t="str">
        <f aca="false">IF(OR($A83="",N($D83)=0),"",ROUND($F83/$D83,2))</f>
        <v/>
      </c>
      <c r="I83" s="30" t="str">
        <f aca="false">IF($A83="","",SUMIFS(Ernte!$J$2:$J$401,Ernte!$B$2:$B$401,$A83))</f>
        <v/>
      </c>
      <c r="J83" s="30" t="str">
        <f aca="false">IF($A83="","",SUMIFS(Ernte!$L$2:$L$401,Ernte!$B$2:$B$401,$A83))</f>
        <v/>
      </c>
      <c r="K83" s="30" t="str">
        <f aca="false">IF($A83="","",ROUND(N($I83)-N($J83),2))</f>
        <v/>
      </c>
      <c r="L83" s="30" t="str">
        <f aca="false">IF(OR($A83="",N($D83)=0),"",ROUND($K83/$D83,2))</f>
        <v/>
      </c>
      <c r="M83" s="30" t="str">
        <f aca="false">IF($A83="","",ROUND(SUMIFS(Ernte!$K$2:$K$401,Ernte!$B$2:$B$401,$A83)/60,2))</f>
        <v/>
      </c>
      <c r="N83" s="33" t="str">
        <f aca="false">IF(OR($A83="",N($M83)=0),"",ROUND($F83/$M83,1))</f>
        <v/>
      </c>
      <c r="O83" s="34" t="str">
        <f aca="false">IF($A83="","",IFERROR(IF(_xlfn.MINIFS(Ernte!$A$2:$A$401,Ernte!$B$2:$B$401,$A83)=0,"",_xlfn.MINIFS(Ernte!$A$2:$A$401,Ernte!$B$2:$B$401,$A83)),""))</f>
        <v/>
      </c>
      <c r="P83" s="34" t="str">
        <f aca="false">IF($A83="","",IFERROR(IF(_xlfn.MAXIFS(Ernte!$A$2:$A$401,Ernte!$B$2:$B$401,$A83)=0,"",_xlfn.MAXIFS(Ernte!$A$2:$A$401,Ernte!$B$2:$B$401,$A83)),""))</f>
        <v/>
      </c>
    </row>
    <row r="84" customFormat="false" ht="15" hidden="false" customHeight="false" outlineLevel="0" collapsed="false">
      <c r="A84" s="12" t="str">
        <f aca="false">IF(Sätze!$B84="","",Sätze!$B84)</f>
        <v/>
      </c>
      <c r="B84" s="12" t="str">
        <f aca="false">IF($A84="","",Sätze!$C84)</f>
        <v/>
      </c>
      <c r="C84" s="31" t="str">
        <f aca="false">IF($A84="","",Sätze!$E84)</f>
        <v/>
      </c>
      <c r="D84" s="30" t="str">
        <f aca="false">IF($A84="","",Sätze!$F84)</f>
        <v/>
      </c>
      <c r="E84" s="12" t="str">
        <f aca="false">IF($A84="","",COUNTIFS(Ernte!$B$2:$B$401,$A84))</f>
        <v/>
      </c>
      <c r="F84" s="30" t="str">
        <f aca="false">IF($A84="","",SUMIFS(Ernte!$F$2:$F$401,Ernte!$B$2:$B$401,$A84))</f>
        <v/>
      </c>
      <c r="G84" s="32" t="str">
        <f aca="false">IF(OR($A84="",N($C84)=0),"",ROUND($F84/$C84,3))</f>
        <v/>
      </c>
      <c r="H84" s="30" t="str">
        <f aca="false">IF(OR($A84="",N($D84)=0),"",ROUND($F84/$D84,2))</f>
        <v/>
      </c>
      <c r="I84" s="30" t="str">
        <f aca="false">IF($A84="","",SUMIFS(Ernte!$J$2:$J$401,Ernte!$B$2:$B$401,$A84))</f>
        <v/>
      </c>
      <c r="J84" s="30" t="str">
        <f aca="false">IF($A84="","",SUMIFS(Ernte!$L$2:$L$401,Ernte!$B$2:$B$401,$A84))</f>
        <v/>
      </c>
      <c r="K84" s="30" t="str">
        <f aca="false">IF($A84="","",ROUND(N($I84)-N($J84),2))</f>
        <v/>
      </c>
      <c r="L84" s="30" t="str">
        <f aca="false">IF(OR($A84="",N($D84)=0),"",ROUND($K84/$D84,2))</f>
        <v/>
      </c>
      <c r="M84" s="30" t="str">
        <f aca="false">IF($A84="","",ROUND(SUMIFS(Ernte!$K$2:$K$401,Ernte!$B$2:$B$401,$A84)/60,2))</f>
        <v/>
      </c>
      <c r="N84" s="33" t="str">
        <f aca="false">IF(OR($A84="",N($M84)=0),"",ROUND($F84/$M84,1))</f>
        <v/>
      </c>
      <c r="O84" s="34" t="str">
        <f aca="false">IF($A84="","",IFERROR(IF(_xlfn.MINIFS(Ernte!$A$2:$A$401,Ernte!$B$2:$B$401,$A84)=0,"",_xlfn.MINIFS(Ernte!$A$2:$A$401,Ernte!$B$2:$B$401,$A84)),""))</f>
        <v/>
      </c>
      <c r="P84" s="34" t="str">
        <f aca="false">IF($A84="","",IFERROR(IF(_xlfn.MAXIFS(Ernte!$A$2:$A$401,Ernte!$B$2:$B$401,$A84)=0,"",_xlfn.MAXIFS(Ernte!$A$2:$A$401,Ernte!$B$2:$B$401,$A84)),""))</f>
        <v/>
      </c>
    </row>
    <row r="85" customFormat="false" ht="15" hidden="false" customHeight="false" outlineLevel="0" collapsed="false">
      <c r="A85" s="12" t="str">
        <f aca="false">IF(Sätze!$B85="","",Sätze!$B85)</f>
        <v/>
      </c>
      <c r="B85" s="12" t="str">
        <f aca="false">IF($A85="","",Sätze!$C85)</f>
        <v/>
      </c>
      <c r="C85" s="31" t="str">
        <f aca="false">IF($A85="","",Sätze!$E85)</f>
        <v/>
      </c>
      <c r="D85" s="30" t="str">
        <f aca="false">IF($A85="","",Sätze!$F85)</f>
        <v/>
      </c>
      <c r="E85" s="12" t="str">
        <f aca="false">IF($A85="","",COUNTIFS(Ernte!$B$2:$B$401,$A85))</f>
        <v/>
      </c>
      <c r="F85" s="30" t="str">
        <f aca="false">IF($A85="","",SUMIFS(Ernte!$F$2:$F$401,Ernte!$B$2:$B$401,$A85))</f>
        <v/>
      </c>
      <c r="G85" s="32" t="str">
        <f aca="false">IF(OR($A85="",N($C85)=0),"",ROUND($F85/$C85,3))</f>
        <v/>
      </c>
      <c r="H85" s="30" t="str">
        <f aca="false">IF(OR($A85="",N($D85)=0),"",ROUND($F85/$D85,2))</f>
        <v/>
      </c>
      <c r="I85" s="30" t="str">
        <f aca="false">IF($A85="","",SUMIFS(Ernte!$J$2:$J$401,Ernte!$B$2:$B$401,$A85))</f>
        <v/>
      </c>
      <c r="J85" s="30" t="str">
        <f aca="false">IF($A85="","",SUMIFS(Ernte!$L$2:$L$401,Ernte!$B$2:$B$401,$A85))</f>
        <v/>
      </c>
      <c r="K85" s="30" t="str">
        <f aca="false">IF($A85="","",ROUND(N($I85)-N($J85),2))</f>
        <v/>
      </c>
      <c r="L85" s="30" t="str">
        <f aca="false">IF(OR($A85="",N($D85)=0),"",ROUND($K85/$D85,2))</f>
        <v/>
      </c>
      <c r="M85" s="30" t="str">
        <f aca="false">IF($A85="","",ROUND(SUMIFS(Ernte!$K$2:$K$401,Ernte!$B$2:$B$401,$A85)/60,2))</f>
        <v/>
      </c>
      <c r="N85" s="33" t="str">
        <f aca="false">IF(OR($A85="",N($M85)=0),"",ROUND($F85/$M85,1))</f>
        <v/>
      </c>
      <c r="O85" s="34" t="str">
        <f aca="false">IF($A85="","",IFERROR(IF(_xlfn.MINIFS(Ernte!$A$2:$A$401,Ernte!$B$2:$B$401,$A85)=0,"",_xlfn.MINIFS(Ernte!$A$2:$A$401,Ernte!$B$2:$B$401,$A85)),""))</f>
        <v/>
      </c>
      <c r="P85" s="34" t="str">
        <f aca="false">IF($A85="","",IFERROR(IF(_xlfn.MAXIFS(Ernte!$A$2:$A$401,Ernte!$B$2:$B$401,$A85)=0,"",_xlfn.MAXIFS(Ernte!$A$2:$A$401,Ernte!$B$2:$B$401,$A85)),""))</f>
        <v/>
      </c>
    </row>
    <row r="86" customFormat="false" ht="15" hidden="false" customHeight="false" outlineLevel="0" collapsed="false">
      <c r="A86" s="12" t="str">
        <f aca="false">IF(Sätze!$B86="","",Sätze!$B86)</f>
        <v/>
      </c>
      <c r="B86" s="12" t="str">
        <f aca="false">IF($A86="","",Sätze!$C86)</f>
        <v/>
      </c>
      <c r="C86" s="31" t="str">
        <f aca="false">IF($A86="","",Sätze!$E86)</f>
        <v/>
      </c>
      <c r="D86" s="30" t="str">
        <f aca="false">IF($A86="","",Sätze!$F86)</f>
        <v/>
      </c>
      <c r="E86" s="12" t="str">
        <f aca="false">IF($A86="","",COUNTIFS(Ernte!$B$2:$B$401,$A86))</f>
        <v/>
      </c>
      <c r="F86" s="30" t="str">
        <f aca="false">IF($A86="","",SUMIFS(Ernte!$F$2:$F$401,Ernte!$B$2:$B$401,$A86))</f>
        <v/>
      </c>
      <c r="G86" s="32" t="str">
        <f aca="false">IF(OR($A86="",N($C86)=0),"",ROUND($F86/$C86,3))</f>
        <v/>
      </c>
      <c r="H86" s="30" t="str">
        <f aca="false">IF(OR($A86="",N($D86)=0),"",ROUND($F86/$D86,2))</f>
        <v/>
      </c>
      <c r="I86" s="30" t="str">
        <f aca="false">IF($A86="","",SUMIFS(Ernte!$J$2:$J$401,Ernte!$B$2:$B$401,$A86))</f>
        <v/>
      </c>
      <c r="J86" s="30" t="str">
        <f aca="false">IF($A86="","",SUMIFS(Ernte!$L$2:$L$401,Ernte!$B$2:$B$401,$A86))</f>
        <v/>
      </c>
      <c r="K86" s="30" t="str">
        <f aca="false">IF($A86="","",ROUND(N($I86)-N($J86),2))</f>
        <v/>
      </c>
      <c r="L86" s="30" t="str">
        <f aca="false">IF(OR($A86="",N($D86)=0),"",ROUND($K86/$D86,2))</f>
        <v/>
      </c>
      <c r="M86" s="30" t="str">
        <f aca="false">IF($A86="","",ROUND(SUMIFS(Ernte!$K$2:$K$401,Ernte!$B$2:$B$401,$A86)/60,2))</f>
        <v/>
      </c>
      <c r="N86" s="33" t="str">
        <f aca="false">IF(OR($A86="",N($M86)=0),"",ROUND($F86/$M86,1))</f>
        <v/>
      </c>
      <c r="O86" s="34" t="str">
        <f aca="false">IF($A86="","",IFERROR(IF(_xlfn.MINIFS(Ernte!$A$2:$A$401,Ernte!$B$2:$B$401,$A86)=0,"",_xlfn.MINIFS(Ernte!$A$2:$A$401,Ernte!$B$2:$B$401,$A86)),""))</f>
        <v/>
      </c>
      <c r="P86" s="34" t="str">
        <f aca="false">IF($A86="","",IFERROR(IF(_xlfn.MAXIFS(Ernte!$A$2:$A$401,Ernte!$B$2:$B$401,$A86)=0,"",_xlfn.MAXIFS(Ernte!$A$2:$A$401,Ernte!$B$2:$B$401,$A86)),""))</f>
        <v/>
      </c>
    </row>
    <row r="87" customFormat="false" ht="15" hidden="false" customHeight="false" outlineLevel="0" collapsed="false">
      <c r="A87" s="12" t="str">
        <f aca="false">IF(Sätze!$B87="","",Sätze!$B87)</f>
        <v/>
      </c>
      <c r="B87" s="12" t="str">
        <f aca="false">IF($A87="","",Sätze!$C87)</f>
        <v/>
      </c>
      <c r="C87" s="31" t="str">
        <f aca="false">IF($A87="","",Sätze!$E87)</f>
        <v/>
      </c>
      <c r="D87" s="30" t="str">
        <f aca="false">IF($A87="","",Sätze!$F87)</f>
        <v/>
      </c>
      <c r="E87" s="12" t="str">
        <f aca="false">IF($A87="","",COUNTIFS(Ernte!$B$2:$B$401,$A87))</f>
        <v/>
      </c>
      <c r="F87" s="30" t="str">
        <f aca="false">IF($A87="","",SUMIFS(Ernte!$F$2:$F$401,Ernte!$B$2:$B$401,$A87))</f>
        <v/>
      </c>
      <c r="G87" s="32" t="str">
        <f aca="false">IF(OR($A87="",N($C87)=0),"",ROUND($F87/$C87,3))</f>
        <v/>
      </c>
      <c r="H87" s="30" t="str">
        <f aca="false">IF(OR($A87="",N($D87)=0),"",ROUND($F87/$D87,2))</f>
        <v/>
      </c>
      <c r="I87" s="30" t="str">
        <f aca="false">IF($A87="","",SUMIFS(Ernte!$J$2:$J$401,Ernte!$B$2:$B$401,$A87))</f>
        <v/>
      </c>
      <c r="J87" s="30" t="str">
        <f aca="false">IF($A87="","",SUMIFS(Ernte!$L$2:$L$401,Ernte!$B$2:$B$401,$A87))</f>
        <v/>
      </c>
      <c r="K87" s="30" t="str">
        <f aca="false">IF($A87="","",ROUND(N($I87)-N($J87),2))</f>
        <v/>
      </c>
      <c r="L87" s="30" t="str">
        <f aca="false">IF(OR($A87="",N($D87)=0),"",ROUND($K87/$D87,2))</f>
        <v/>
      </c>
      <c r="M87" s="30" t="str">
        <f aca="false">IF($A87="","",ROUND(SUMIFS(Ernte!$K$2:$K$401,Ernte!$B$2:$B$401,$A87)/60,2))</f>
        <v/>
      </c>
      <c r="N87" s="33" t="str">
        <f aca="false">IF(OR($A87="",N($M87)=0),"",ROUND($F87/$M87,1))</f>
        <v/>
      </c>
      <c r="O87" s="34" t="str">
        <f aca="false">IF($A87="","",IFERROR(IF(_xlfn.MINIFS(Ernte!$A$2:$A$401,Ernte!$B$2:$B$401,$A87)=0,"",_xlfn.MINIFS(Ernte!$A$2:$A$401,Ernte!$B$2:$B$401,$A87)),""))</f>
        <v/>
      </c>
      <c r="P87" s="34" t="str">
        <f aca="false">IF($A87="","",IFERROR(IF(_xlfn.MAXIFS(Ernte!$A$2:$A$401,Ernte!$B$2:$B$401,$A87)=0,"",_xlfn.MAXIFS(Ernte!$A$2:$A$401,Ernte!$B$2:$B$401,$A87)),""))</f>
        <v/>
      </c>
    </row>
    <row r="88" customFormat="false" ht="15" hidden="false" customHeight="false" outlineLevel="0" collapsed="false">
      <c r="A88" s="12" t="str">
        <f aca="false">IF(Sätze!$B88="","",Sätze!$B88)</f>
        <v/>
      </c>
      <c r="B88" s="12" t="str">
        <f aca="false">IF($A88="","",Sätze!$C88)</f>
        <v/>
      </c>
      <c r="C88" s="31" t="str">
        <f aca="false">IF($A88="","",Sätze!$E88)</f>
        <v/>
      </c>
      <c r="D88" s="30" t="str">
        <f aca="false">IF($A88="","",Sätze!$F88)</f>
        <v/>
      </c>
      <c r="E88" s="12" t="str">
        <f aca="false">IF($A88="","",COUNTIFS(Ernte!$B$2:$B$401,$A88))</f>
        <v/>
      </c>
      <c r="F88" s="30" t="str">
        <f aca="false">IF($A88="","",SUMIFS(Ernte!$F$2:$F$401,Ernte!$B$2:$B$401,$A88))</f>
        <v/>
      </c>
      <c r="G88" s="32" t="str">
        <f aca="false">IF(OR($A88="",N($C88)=0),"",ROUND($F88/$C88,3))</f>
        <v/>
      </c>
      <c r="H88" s="30" t="str">
        <f aca="false">IF(OR($A88="",N($D88)=0),"",ROUND($F88/$D88,2))</f>
        <v/>
      </c>
      <c r="I88" s="30" t="str">
        <f aca="false">IF($A88="","",SUMIFS(Ernte!$J$2:$J$401,Ernte!$B$2:$B$401,$A88))</f>
        <v/>
      </c>
      <c r="J88" s="30" t="str">
        <f aca="false">IF($A88="","",SUMIFS(Ernte!$L$2:$L$401,Ernte!$B$2:$B$401,$A88))</f>
        <v/>
      </c>
      <c r="K88" s="30" t="str">
        <f aca="false">IF($A88="","",ROUND(N($I88)-N($J88),2))</f>
        <v/>
      </c>
      <c r="L88" s="30" t="str">
        <f aca="false">IF(OR($A88="",N($D88)=0),"",ROUND($K88/$D88,2))</f>
        <v/>
      </c>
      <c r="M88" s="30" t="str">
        <f aca="false">IF($A88="","",ROUND(SUMIFS(Ernte!$K$2:$K$401,Ernte!$B$2:$B$401,$A88)/60,2))</f>
        <v/>
      </c>
      <c r="N88" s="33" t="str">
        <f aca="false">IF(OR($A88="",N($M88)=0),"",ROUND($F88/$M88,1))</f>
        <v/>
      </c>
      <c r="O88" s="34" t="str">
        <f aca="false">IF($A88="","",IFERROR(IF(_xlfn.MINIFS(Ernte!$A$2:$A$401,Ernte!$B$2:$B$401,$A88)=0,"",_xlfn.MINIFS(Ernte!$A$2:$A$401,Ernte!$B$2:$B$401,$A88)),""))</f>
        <v/>
      </c>
      <c r="P88" s="34" t="str">
        <f aca="false">IF($A88="","",IFERROR(IF(_xlfn.MAXIFS(Ernte!$A$2:$A$401,Ernte!$B$2:$B$401,$A88)=0,"",_xlfn.MAXIFS(Ernte!$A$2:$A$401,Ernte!$B$2:$B$401,$A88)),""))</f>
        <v/>
      </c>
    </row>
    <row r="89" customFormat="false" ht="15" hidden="false" customHeight="false" outlineLevel="0" collapsed="false">
      <c r="A89" s="12" t="str">
        <f aca="false">IF(Sätze!$B89="","",Sätze!$B89)</f>
        <v/>
      </c>
      <c r="B89" s="12" t="str">
        <f aca="false">IF($A89="","",Sätze!$C89)</f>
        <v/>
      </c>
      <c r="C89" s="31" t="str">
        <f aca="false">IF($A89="","",Sätze!$E89)</f>
        <v/>
      </c>
      <c r="D89" s="30" t="str">
        <f aca="false">IF($A89="","",Sätze!$F89)</f>
        <v/>
      </c>
      <c r="E89" s="12" t="str">
        <f aca="false">IF($A89="","",COUNTIFS(Ernte!$B$2:$B$401,$A89))</f>
        <v/>
      </c>
      <c r="F89" s="30" t="str">
        <f aca="false">IF($A89="","",SUMIFS(Ernte!$F$2:$F$401,Ernte!$B$2:$B$401,$A89))</f>
        <v/>
      </c>
      <c r="G89" s="32" t="str">
        <f aca="false">IF(OR($A89="",N($C89)=0),"",ROUND($F89/$C89,3))</f>
        <v/>
      </c>
      <c r="H89" s="30" t="str">
        <f aca="false">IF(OR($A89="",N($D89)=0),"",ROUND($F89/$D89,2))</f>
        <v/>
      </c>
      <c r="I89" s="30" t="str">
        <f aca="false">IF($A89="","",SUMIFS(Ernte!$J$2:$J$401,Ernte!$B$2:$B$401,$A89))</f>
        <v/>
      </c>
      <c r="J89" s="30" t="str">
        <f aca="false">IF($A89="","",SUMIFS(Ernte!$L$2:$L$401,Ernte!$B$2:$B$401,$A89))</f>
        <v/>
      </c>
      <c r="K89" s="30" t="str">
        <f aca="false">IF($A89="","",ROUND(N($I89)-N($J89),2))</f>
        <v/>
      </c>
      <c r="L89" s="30" t="str">
        <f aca="false">IF(OR($A89="",N($D89)=0),"",ROUND($K89/$D89,2))</f>
        <v/>
      </c>
      <c r="M89" s="30" t="str">
        <f aca="false">IF($A89="","",ROUND(SUMIFS(Ernte!$K$2:$K$401,Ernte!$B$2:$B$401,$A89)/60,2))</f>
        <v/>
      </c>
      <c r="N89" s="33" t="str">
        <f aca="false">IF(OR($A89="",N($M89)=0),"",ROUND($F89/$M89,1))</f>
        <v/>
      </c>
      <c r="O89" s="34" t="str">
        <f aca="false">IF($A89="","",IFERROR(IF(_xlfn.MINIFS(Ernte!$A$2:$A$401,Ernte!$B$2:$B$401,$A89)=0,"",_xlfn.MINIFS(Ernte!$A$2:$A$401,Ernte!$B$2:$B$401,$A89)),""))</f>
        <v/>
      </c>
      <c r="P89" s="34" t="str">
        <f aca="false">IF($A89="","",IFERROR(IF(_xlfn.MAXIFS(Ernte!$A$2:$A$401,Ernte!$B$2:$B$401,$A89)=0,"",_xlfn.MAXIFS(Ernte!$A$2:$A$401,Ernte!$B$2:$B$401,$A89)),""))</f>
        <v/>
      </c>
    </row>
    <row r="90" customFormat="false" ht="15" hidden="false" customHeight="false" outlineLevel="0" collapsed="false">
      <c r="A90" s="12" t="str">
        <f aca="false">IF(Sätze!$B90="","",Sätze!$B90)</f>
        <v/>
      </c>
      <c r="B90" s="12" t="str">
        <f aca="false">IF($A90="","",Sätze!$C90)</f>
        <v/>
      </c>
      <c r="C90" s="31" t="str">
        <f aca="false">IF($A90="","",Sätze!$E90)</f>
        <v/>
      </c>
      <c r="D90" s="30" t="str">
        <f aca="false">IF($A90="","",Sätze!$F90)</f>
        <v/>
      </c>
      <c r="E90" s="12" t="str">
        <f aca="false">IF($A90="","",COUNTIFS(Ernte!$B$2:$B$401,$A90))</f>
        <v/>
      </c>
      <c r="F90" s="30" t="str">
        <f aca="false">IF($A90="","",SUMIFS(Ernte!$F$2:$F$401,Ernte!$B$2:$B$401,$A90))</f>
        <v/>
      </c>
      <c r="G90" s="32" t="str">
        <f aca="false">IF(OR($A90="",N($C90)=0),"",ROUND($F90/$C90,3))</f>
        <v/>
      </c>
      <c r="H90" s="30" t="str">
        <f aca="false">IF(OR($A90="",N($D90)=0),"",ROUND($F90/$D90,2))</f>
        <v/>
      </c>
      <c r="I90" s="30" t="str">
        <f aca="false">IF($A90="","",SUMIFS(Ernte!$J$2:$J$401,Ernte!$B$2:$B$401,$A90))</f>
        <v/>
      </c>
      <c r="J90" s="30" t="str">
        <f aca="false">IF($A90="","",SUMIFS(Ernte!$L$2:$L$401,Ernte!$B$2:$B$401,$A90))</f>
        <v/>
      </c>
      <c r="K90" s="30" t="str">
        <f aca="false">IF($A90="","",ROUND(N($I90)-N($J90),2))</f>
        <v/>
      </c>
      <c r="L90" s="30" t="str">
        <f aca="false">IF(OR($A90="",N($D90)=0),"",ROUND($K90/$D90,2))</f>
        <v/>
      </c>
      <c r="M90" s="30" t="str">
        <f aca="false">IF($A90="","",ROUND(SUMIFS(Ernte!$K$2:$K$401,Ernte!$B$2:$B$401,$A90)/60,2))</f>
        <v/>
      </c>
      <c r="N90" s="33" t="str">
        <f aca="false">IF(OR($A90="",N($M90)=0),"",ROUND($F90/$M90,1))</f>
        <v/>
      </c>
      <c r="O90" s="34" t="str">
        <f aca="false">IF($A90="","",IFERROR(IF(_xlfn.MINIFS(Ernte!$A$2:$A$401,Ernte!$B$2:$B$401,$A90)=0,"",_xlfn.MINIFS(Ernte!$A$2:$A$401,Ernte!$B$2:$B$401,$A90)),""))</f>
        <v/>
      </c>
      <c r="P90" s="34" t="str">
        <f aca="false">IF($A90="","",IFERROR(IF(_xlfn.MAXIFS(Ernte!$A$2:$A$401,Ernte!$B$2:$B$401,$A90)=0,"",_xlfn.MAXIFS(Ernte!$A$2:$A$401,Ernte!$B$2:$B$401,$A90)),""))</f>
        <v/>
      </c>
    </row>
    <row r="91" customFormat="false" ht="15" hidden="false" customHeight="false" outlineLevel="0" collapsed="false">
      <c r="A91" s="12" t="str">
        <f aca="false">IF(Sätze!$B91="","",Sätze!$B91)</f>
        <v/>
      </c>
      <c r="B91" s="12" t="str">
        <f aca="false">IF($A91="","",Sätze!$C91)</f>
        <v/>
      </c>
      <c r="C91" s="31" t="str">
        <f aca="false">IF($A91="","",Sätze!$E91)</f>
        <v/>
      </c>
      <c r="D91" s="30" t="str">
        <f aca="false">IF($A91="","",Sätze!$F91)</f>
        <v/>
      </c>
      <c r="E91" s="12" t="str">
        <f aca="false">IF($A91="","",COUNTIFS(Ernte!$B$2:$B$401,$A91))</f>
        <v/>
      </c>
      <c r="F91" s="30" t="str">
        <f aca="false">IF($A91="","",SUMIFS(Ernte!$F$2:$F$401,Ernte!$B$2:$B$401,$A91))</f>
        <v/>
      </c>
      <c r="G91" s="32" t="str">
        <f aca="false">IF(OR($A91="",N($C91)=0),"",ROUND($F91/$C91,3))</f>
        <v/>
      </c>
      <c r="H91" s="30" t="str">
        <f aca="false">IF(OR($A91="",N($D91)=0),"",ROUND($F91/$D91,2))</f>
        <v/>
      </c>
      <c r="I91" s="30" t="str">
        <f aca="false">IF($A91="","",SUMIFS(Ernte!$J$2:$J$401,Ernte!$B$2:$B$401,$A91))</f>
        <v/>
      </c>
      <c r="J91" s="30" t="str">
        <f aca="false">IF($A91="","",SUMIFS(Ernte!$L$2:$L$401,Ernte!$B$2:$B$401,$A91))</f>
        <v/>
      </c>
      <c r="K91" s="30" t="str">
        <f aca="false">IF($A91="","",ROUND(N($I91)-N($J91),2))</f>
        <v/>
      </c>
      <c r="L91" s="30" t="str">
        <f aca="false">IF(OR($A91="",N($D91)=0),"",ROUND($K91/$D91,2))</f>
        <v/>
      </c>
      <c r="M91" s="30" t="str">
        <f aca="false">IF($A91="","",ROUND(SUMIFS(Ernte!$K$2:$K$401,Ernte!$B$2:$B$401,$A91)/60,2))</f>
        <v/>
      </c>
      <c r="N91" s="33" t="str">
        <f aca="false">IF(OR($A91="",N($M91)=0),"",ROUND($F91/$M91,1))</f>
        <v/>
      </c>
      <c r="O91" s="34" t="str">
        <f aca="false">IF($A91="","",IFERROR(IF(_xlfn.MINIFS(Ernte!$A$2:$A$401,Ernte!$B$2:$B$401,$A91)=0,"",_xlfn.MINIFS(Ernte!$A$2:$A$401,Ernte!$B$2:$B$401,$A91)),""))</f>
        <v/>
      </c>
      <c r="P91" s="34" t="str">
        <f aca="false">IF($A91="","",IFERROR(IF(_xlfn.MAXIFS(Ernte!$A$2:$A$401,Ernte!$B$2:$B$401,$A91)=0,"",_xlfn.MAXIFS(Ernte!$A$2:$A$401,Ernte!$B$2:$B$401,$A91)),""))</f>
        <v/>
      </c>
    </row>
    <row r="92" customFormat="false" ht="15" hidden="false" customHeight="false" outlineLevel="0" collapsed="false">
      <c r="A92" s="12" t="str">
        <f aca="false">IF(Sätze!$B92="","",Sätze!$B92)</f>
        <v/>
      </c>
      <c r="B92" s="12" t="str">
        <f aca="false">IF($A92="","",Sätze!$C92)</f>
        <v/>
      </c>
      <c r="C92" s="31" t="str">
        <f aca="false">IF($A92="","",Sätze!$E92)</f>
        <v/>
      </c>
      <c r="D92" s="30" t="str">
        <f aca="false">IF($A92="","",Sätze!$F92)</f>
        <v/>
      </c>
      <c r="E92" s="12" t="str">
        <f aca="false">IF($A92="","",COUNTIFS(Ernte!$B$2:$B$401,$A92))</f>
        <v/>
      </c>
      <c r="F92" s="30" t="str">
        <f aca="false">IF($A92="","",SUMIFS(Ernte!$F$2:$F$401,Ernte!$B$2:$B$401,$A92))</f>
        <v/>
      </c>
      <c r="G92" s="32" t="str">
        <f aca="false">IF(OR($A92="",N($C92)=0),"",ROUND($F92/$C92,3))</f>
        <v/>
      </c>
      <c r="H92" s="30" t="str">
        <f aca="false">IF(OR($A92="",N($D92)=0),"",ROUND($F92/$D92,2))</f>
        <v/>
      </c>
      <c r="I92" s="30" t="str">
        <f aca="false">IF($A92="","",SUMIFS(Ernte!$J$2:$J$401,Ernte!$B$2:$B$401,$A92))</f>
        <v/>
      </c>
      <c r="J92" s="30" t="str">
        <f aca="false">IF($A92="","",SUMIFS(Ernte!$L$2:$L$401,Ernte!$B$2:$B$401,$A92))</f>
        <v/>
      </c>
      <c r="K92" s="30" t="str">
        <f aca="false">IF($A92="","",ROUND(N($I92)-N($J92),2))</f>
        <v/>
      </c>
      <c r="L92" s="30" t="str">
        <f aca="false">IF(OR($A92="",N($D92)=0),"",ROUND($K92/$D92,2))</f>
        <v/>
      </c>
      <c r="M92" s="30" t="str">
        <f aca="false">IF($A92="","",ROUND(SUMIFS(Ernte!$K$2:$K$401,Ernte!$B$2:$B$401,$A92)/60,2))</f>
        <v/>
      </c>
      <c r="N92" s="33" t="str">
        <f aca="false">IF(OR($A92="",N($M92)=0),"",ROUND($F92/$M92,1))</f>
        <v/>
      </c>
      <c r="O92" s="34" t="str">
        <f aca="false">IF($A92="","",IFERROR(IF(_xlfn.MINIFS(Ernte!$A$2:$A$401,Ernte!$B$2:$B$401,$A92)=0,"",_xlfn.MINIFS(Ernte!$A$2:$A$401,Ernte!$B$2:$B$401,$A92)),""))</f>
        <v/>
      </c>
      <c r="P92" s="34" t="str">
        <f aca="false">IF($A92="","",IFERROR(IF(_xlfn.MAXIFS(Ernte!$A$2:$A$401,Ernte!$B$2:$B$401,$A92)=0,"",_xlfn.MAXIFS(Ernte!$A$2:$A$401,Ernte!$B$2:$B$401,$A92)),""))</f>
        <v/>
      </c>
    </row>
    <row r="93" customFormat="false" ht="15" hidden="false" customHeight="false" outlineLevel="0" collapsed="false">
      <c r="A93" s="12" t="str">
        <f aca="false">IF(Sätze!$B93="","",Sätze!$B93)</f>
        <v/>
      </c>
      <c r="B93" s="12" t="str">
        <f aca="false">IF($A93="","",Sätze!$C93)</f>
        <v/>
      </c>
      <c r="C93" s="31" t="str">
        <f aca="false">IF($A93="","",Sätze!$E93)</f>
        <v/>
      </c>
      <c r="D93" s="30" t="str">
        <f aca="false">IF($A93="","",Sätze!$F93)</f>
        <v/>
      </c>
      <c r="E93" s="12" t="str">
        <f aca="false">IF($A93="","",COUNTIFS(Ernte!$B$2:$B$401,$A93))</f>
        <v/>
      </c>
      <c r="F93" s="30" t="str">
        <f aca="false">IF($A93="","",SUMIFS(Ernte!$F$2:$F$401,Ernte!$B$2:$B$401,$A93))</f>
        <v/>
      </c>
      <c r="G93" s="32" t="str">
        <f aca="false">IF(OR($A93="",N($C93)=0),"",ROUND($F93/$C93,3))</f>
        <v/>
      </c>
      <c r="H93" s="30" t="str">
        <f aca="false">IF(OR($A93="",N($D93)=0),"",ROUND($F93/$D93,2))</f>
        <v/>
      </c>
      <c r="I93" s="30" t="str">
        <f aca="false">IF($A93="","",SUMIFS(Ernte!$J$2:$J$401,Ernte!$B$2:$B$401,$A93))</f>
        <v/>
      </c>
      <c r="J93" s="30" t="str">
        <f aca="false">IF($A93="","",SUMIFS(Ernte!$L$2:$L$401,Ernte!$B$2:$B$401,$A93))</f>
        <v/>
      </c>
      <c r="K93" s="30" t="str">
        <f aca="false">IF($A93="","",ROUND(N($I93)-N($J93),2))</f>
        <v/>
      </c>
      <c r="L93" s="30" t="str">
        <f aca="false">IF(OR($A93="",N($D93)=0),"",ROUND($K93/$D93,2))</f>
        <v/>
      </c>
      <c r="M93" s="30" t="str">
        <f aca="false">IF($A93="","",ROUND(SUMIFS(Ernte!$K$2:$K$401,Ernte!$B$2:$B$401,$A93)/60,2))</f>
        <v/>
      </c>
      <c r="N93" s="33" t="str">
        <f aca="false">IF(OR($A93="",N($M93)=0),"",ROUND($F93/$M93,1))</f>
        <v/>
      </c>
      <c r="O93" s="34" t="str">
        <f aca="false">IF($A93="","",IFERROR(IF(_xlfn.MINIFS(Ernte!$A$2:$A$401,Ernte!$B$2:$B$401,$A93)=0,"",_xlfn.MINIFS(Ernte!$A$2:$A$401,Ernte!$B$2:$B$401,$A93)),""))</f>
        <v/>
      </c>
      <c r="P93" s="34" t="str">
        <f aca="false">IF($A93="","",IFERROR(IF(_xlfn.MAXIFS(Ernte!$A$2:$A$401,Ernte!$B$2:$B$401,$A93)=0,"",_xlfn.MAXIFS(Ernte!$A$2:$A$401,Ernte!$B$2:$B$401,$A93)),""))</f>
        <v/>
      </c>
    </row>
    <row r="94" customFormat="false" ht="15" hidden="false" customHeight="false" outlineLevel="0" collapsed="false">
      <c r="A94" s="12" t="str">
        <f aca="false">IF(Sätze!$B94="","",Sätze!$B94)</f>
        <v/>
      </c>
      <c r="B94" s="12" t="str">
        <f aca="false">IF($A94="","",Sätze!$C94)</f>
        <v/>
      </c>
      <c r="C94" s="31" t="str">
        <f aca="false">IF($A94="","",Sätze!$E94)</f>
        <v/>
      </c>
      <c r="D94" s="30" t="str">
        <f aca="false">IF($A94="","",Sätze!$F94)</f>
        <v/>
      </c>
      <c r="E94" s="12" t="str">
        <f aca="false">IF($A94="","",COUNTIFS(Ernte!$B$2:$B$401,$A94))</f>
        <v/>
      </c>
      <c r="F94" s="30" t="str">
        <f aca="false">IF($A94="","",SUMIFS(Ernte!$F$2:$F$401,Ernte!$B$2:$B$401,$A94))</f>
        <v/>
      </c>
      <c r="G94" s="32" t="str">
        <f aca="false">IF(OR($A94="",N($C94)=0),"",ROUND($F94/$C94,3))</f>
        <v/>
      </c>
      <c r="H94" s="30" t="str">
        <f aca="false">IF(OR($A94="",N($D94)=0),"",ROUND($F94/$D94,2))</f>
        <v/>
      </c>
      <c r="I94" s="30" t="str">
        <f aca="false">IF($A94="","",SUMIFS(Ernte!$J$2:$J$401,Ernte!$B$2:$B$401,$A94))</f>
        <v/>
      </c>
      <c r="J94" s="30" t="str">
        <f aca="false">IF($A94="","",SUMIFS(Ernte!$L$2:$L$401,Ernte!$B$2:$B$401,$A94))</f>
        <v/>
      </c>
      <c r="K94" s="30" t="str">
        <f aca="false">IF($A94="","",ROUND(N($I94)-N($J94),2))</f>
        <v/>
      </c>
      <c r="L94" s="30" t="str">
        <f aca="false">IF(OR($A94="",N($D94)=0),"",ROUND($K94/$D94,2))</f>
        <v/>
      </c>
      <c r="M94" s="30" t="str">
        <f aca="false">IF($A94="","",ROUND(SUMIFS(Ernte!$K$2:$K$401,Ernte!$B$2:$B$401,$A94)/60,2))</f>
        <v/>
      </c>
      <c r="N94" s="33" t="str">
        <f aca="false">IF(OR($A94="",N($M94)=0),"",ROUND($F94/$M94,1))</f>
        <v/>
      </c>
      <c r="O94" s="34" t="str">
        <f aca="false">IF($A94="","",IFERROR(IF(_xlfn.MINIFS(Ernte!$A$2:$A$401,Ernte!$B$2:$B$401,$A94)=0,"",_xlfn.MINIFS(Ernte!$A$2:$A$401,Ernte!$B$2:$B$401,$A94)),""))</f>
        <v/>
      </c>
      <c r="P94" s="34" t="str">
        <f aca="false">IF($A94="","",IFERROR(IF(_xlfn.MAXIFS(Ernte!$A$2:$A$401,Ernte!$B$2:$B$401,$A94)=0,"",_xlfn.MAXIFS(Ernte!$A$2:$A$401,Ernte!$B$2:$B$401,$A94)),""))</f>
        <v/>
      </c>
    </row>
    <row r="95" customFormat="false" ht="15" hidden="false" customHeight="false" outlineLevel="0" collapsed="false">
      <c r="A95" s="12" t="str">
        <f aca="false">IF(Sätze!$B95="","",Sätze!$B95)</f>
        <v/>
      </c>
      <c r="B95" s="12" t="str">
        <f aca="false">IF($A95="","",Sätze!$C95)</f>
        <v/>
      </c>
      <c r="C95" s="31" t="str">
        <f aca="false">IF($A95="","",Sätze!$E95)</f>
        <v/>
      </c>
      <c r="D95" s="30" t="str">
        <f aca="false">IF($A95="","",Sätze!$F95)</f>
        <v/>
      </c>
      <c r="E95" s="12" t="str">
        <f aca="false">IF($A95="","",COUNTIFS(Ernte!$B$2:$B$401,$A95))</f>
        <v/>
      </c>
      <c r="F95" s="30" t="str">
        <f aca="false">IF($A95="","",SUMIFS(Ernte!$F$2:$F$401,Ernte!$B$2:$B$401,$A95))</f>
        <v/>
      </c>
      <c r="G95" s="32" t="str">
        <f aca="false">IF(OR($A95="",N($C95)=0),"",ROUND($F95/$C95,3))</f>
        <v/>
      </c>
      <c r="H95" s="30" t="str">
        <f aca="false">IF(OR($A95="",N($D95)=0),"",ROUND($F95/$D95,2))</f>
        <v/>
      </c>
      <c r="I95" s="30" t="str">
        <f aca="false">IF($A95="","",SUMIFS(Ernte!$J$2:$J$401,Ernte!$B$2:$B$401,$A95))</f>
        <v/>
      </c>
      <c r="J95" s="30" t="str">
        <f aca="false">IF($A95="","",SUMIFS(Ernte!$L$2:$L$401,Ernte!$B$2:$B$401,$A95))</f>
        <v/>
      </c>
      <c r="K95" s="30" t="str">
        <f aca="false">IF($A95="","",ROUND(N($I95)-N($J95),2))</f>
        <v/>
      </c>
      <c r="L95" s="30" t="str">
        <f aca="false">IF(OR($A95="",N($D95)=0),"",ROUND($K95/$D95,2))</f>
        <v/>
      </c>
      <c r="M95" s="30" t="str">
        <f aca="false">IF($A95="","",ROUND(SUMIFS(Ernte!$K$2:$K$401,Ernte!$B$2:$B$401,$A95)/60,2))</f>
        <v/>
      </c>
      <c r="N95" s="33" t="str">
        <f aca="false">IF(OR($A95="",N($M95)=0),"",ROUND($F95/$M95,1))</f>
        <v/>
      </c>
      <c r="O95" s="34" t="str">
        <f aca="false">IF($A95="","",IFERROR(IF(_xlfn.MINIFS(Ernte!$A$2:$A$401,Ernte!$B$2:$B$401,$A95)=0,"",_xlfn.MINIFS(Ernte!$A$2:$A$401,Ernte!$B$2:$B$401,$A95)),""))</f>
        <v/>
      </c>
      <c r="P95" s="34" t="str">
        <f aca="false">IF($A95="","",IFERROR(IF(_xlfn.MAXIFS(Ernte!$A$2:$A$401,Ernte!$B$2:$B$401,$A95)=0,"",_xlfn.MAXIFS(Ernte!$A$2:$A$401,Ernte!$B$2:$B$401,$A95)),""))</f>
        <v/>
      </c>
    </row>
    <row r="96" customFormat="false" ht="15" hidden="false" customHeight="false" outlineLevel="0" collapsed="false">
      <c r="A96" s="12" t="str">
        <f aca="false">IF(Sätze!$B96="","",Sätze!$B96)</f>
        <v/>
      </c>
      <c r="B96" s="12" t="str">
        <f aca="false">IF($A96="","",Sätze!$C96)</f>
        <v/>
      </c>
      <c r="C96" s="31" t="str">
        <f aca="false">IF($A96="","",Sätze!$E96)</f>
        <v/>
      </c>
      <c r="D96" s="30" t="str">
        <f aca="false">IF($A96="","",Sätze!$F96)</f>
        <v/>
      </c>
      <c r="E96" s="12" t="str">
        <f aca="false">IF($A96="","",COUNTIFS(Ernte!$B$2:$B$401,$A96))</f>
        <v/>
      </c>
      <c r="F96" s="30" t="str">
        <f aca="false">IF($A96="","",SUMIFS(Ernte!$F$2:$F$401,Ernte!$B$2:$B$401,$A96))</f>
        <v/>
      </c>
      <c r="G96" s="32" t="str">
        <f aca="false">IF(OR($A96="",N($C96)=0),"",ROUND($F96/$C96,3))</f>
        <v/>
      </c>
      <c r="H96" s="30" t="str">
        <f aca="false">IF(OR($A96="",N($D96)=0),"",ROUND($F96/$D96,2))</f>
        <v/>
      </c>
      <c r="I96" s="30" t="str">
        <f aca="false">IF($A96="","",SUMIFS(Ernte!$J$2:$J$401,Ernte!$B$2:$B$401,$A96))</f>
        <v/>
      </c>
      <c r="J96" s="30" t="str">
        <f aca="false">IF($A96="","",SUMIFS(Ernte!$L$2:$L$401,Ernte!$B$2:$B$401,$A96))</f>
        <v/>
      </c>
      <c r="K96" s="30" t="str">
        <f aca="false">IF($A96="","",ROUND(N($I96)-N($J96),2))</f>
        <v/>
      </c>
      <c r="L96" s="30" t="str">
        <f aca="false">IF(OR($A96="",N($D96)=0),"",ROUND($K96/$D96,2))</f>
        <v/>
      </c>
      <c r="M96" s="30" t="str">
        <f aca="false">IF($A96="","",ROUND(SUMIFS(Ernte!$K$2:$K$401,Ernte!$B$2:$B$401,$A96)/60,2))</f>
        <v/>
      </c>
      <c r="N96" s="33" t="str">
        <f aca="false">IF(OR($A96="",N($M96)=0),"",ROUND($F96/$M96,1))</f>
        <v/>
      </c>
      <c r="O96" s="34" t="str">
        <f aca="false">IF($A96="","",IFERROR(IF(_xlfn.MINIFS(Ernte!$A$2:$A$401,Ernte!$B$2:$B$401,$A96)=0,"",_xlfn.MINIFS(Ernte!$A$2:$A$401,Ernte!$B$2:$B$401,$A96)),""))</f>
        <v/>
      </c>
      <c r="P96" s="34" t="str">
        <f aca="false">IF($A96="","",IFERROR(IF(_xlfn.MAXIFS(Ernte!$A$2:$A$401,Ernte!$B$2:$B$401,$A96)=0,"",_xlfn.MAXIFS(Ernte!$A$2:$A$401,Ernte!$B$2:$B$401,$A96)),""))</f>
        <v/>
      </c>
    </row>
    <row r="97" customFormat="false" ht="15" hidden="false" customHeight="false" outlineLevel="0" collapsed="false">
      <c r="A97" s="12" t="str">
        <f aca="false">IF(Sätze!$B97="","",Sätze!$B97)</f>
        <v/>
      </c>
      <c r="B97" s="12" t="str">
        <f aca="false">IF($A97="","",Sätze!$C97)</f>
        <v/>
      </c>
      <c r="C97" s="31" t="str">
        <f aca="false">IF($A97="","",Sätze!$E97)</f>
        <v/>
      </c>
      <c r="D97" s="30" t="str">
        <f aca="false">IF($A97="","",Sätze!$F97)</f>
        <v/>
      </c>
      <c r="E97" s="12" t="str">
        <f aca="false">IF($A97="","",COUNTIFS(Ernte!$B$2:$B$401,$A97))</f>
        <v/>
      </c>
      <c r="F97" s="30" t="str">
        <f aca="false">IF($A97="","",SUMIFS(Ernte!$F$2:$F$401,Ernte!$B$2:$B$401,$A97))</f>
        <v/>
      </c>
      <c r="G97" s="32" t="str">
        <f aca="false">IF(OR($A97="",N($C97)=0),"",ROUND($F97/$C97,3))</f>
        <v/>
      </c>
      <c r="H97" s="30" t="str">
        <f aca="false">IF(OR($A97="",N($D97)=0),"",ROUND($F97/$D97,2))</f>
        <v/>
      </c>
      <c r="I97" s="30" t="str">
        <f aca="false">IF($A97="","",SUMIFS(Ernte!$J$2:$J$401,Ernte!$B$2:$B$401,$A97))</f>
        <v/>
      </c>
      <c r="J97" s="30" t="str">
        <f aca="false">IF($A97="","",SUMIFS(Ernte!$L$2:$L$401,Ernte!$B$2:$B$401,$A97))</f>
        <v/>
      </c>
      <c r="K97" s="30" t="str">
        <f aca="false">IF($A97="","",ROUND(N($I97)-N($J97),2))</f>
        <v/>
      </c>
      <c r="L97" s="30" t="str">
        <f aca="false">IF(OR($A97="",N($D97)=0),"",ROUND($K97/$D97,2))</f>
        <v/>
      </c>
      <c r="M97" s="30" t="str">
        <f aca="false">IF($A97="","",ROUND(SUMIFS(Ernte!$K$2:$K$401,Ernte!$B$2:$B$401,$A97)/60,2))</f>
        <v/>
      </c>
      <c r="N97" s="33" t="str">
        <f aca="false">IF(OR($A97="",N($M97)=0),"",ROUND($F97/$M97,1))</f>
        <v/>
      </c>
      <c r="O97" s="34" t="str">
        <f aca="false">IF($A97="","",IFERROR(IF(_xlfn.MINIFS(Ernte!$A$2:$A$401,Ernte!$B$2:$B$401,$A97)=0,"",_xlfn.MINIFS(Ernte!$A$2:$A$401,Ernte!$B$2:$B$401,$A97)),""))</f>
        <v/>
      </c>
      <c r="P97" s="34" t="str">
        <f aca="false">IF($A97="","",IFERROR(IF(_xlfn.MAXIFS(Ernte!$A$2:$A$401,Ernte!$B$2:$B$401,$A97)=0,"",_xlfn.MAXIFS(Ernte!$A$2:$A$401,Ernte!$B$2:$B$401,$A97)),""))</f>
        <v/>
      </c>
    </row>
    <row r="98" customFormat="false" ht="15" hidden="false" customHeight="false" outlineLevel="0" collapsed="false">
      <c r="A98" s="12" t="str">
        <f aca="false">IF(Sätze!$B98="","",Sätze!$B98)</f>
        <v/>
      </c>
      <c r="B98" s="12" t="str">
        <f aca="false">IF($A98="","",Sätze!$C98)</f>
        <v/>
      </c>
      <c r="C98" s="31" t="str">
        <f aca="false">IF($A98="","",Sätze!$E98)</f>
        <v/>
      </c>
      <c r="D98" s="30" t="str">
        <f aca="false">IF($A98="","",Sätze!$F98)</f>
        <v/>
      </c>
      <c r="E98" s="12" t="str">
        <f aca="false">IF($A98="","",COUNTIFS(Ernte!$B$2:$B$401,$A98))</f>
        <v/>
      </c>
      <c r="F98" s="30" t="str">
        <f aca="false">IF($A98="","",SUMIFS(Ernte!$F$2:$F$401,Ernte!$B$2:$B$401,$A98))</f>
        <v/>
      </c>
      <c r="G98" s="32" t="str">
        <f aca="false">IF(OR($A98="",N($C98)=0),"",ROUND($F98/$C98,3))</f>
        <v/>
      </c>
      <c r="H98" s="30" t="str">
        <f aca="false">IF(OR($A98="",N($D98)=0),"",ROUND($F98/$D98,2))</f>
        <v/>
      </c>
      <c r="I98" s="30" t="str">
        <f aca="false">IF($A98="","",SUMIFS(Ernte!$J$2:$J$401,Ernte!$B$2:$B$401,$A98))</f>
        <v/>
      </c>
      <c r="J98" s="30" t="str">
        <f aca="false">IF($A98="","",SUMIFS(Ernte!$L$2:$L$401,Ernte!$B$2:$B$401,$A98))</f>
        <v/>
      </c>
      <c r="K98" s="30" t="str">
        <f aca="false">IF($A98="","",ROUND(N($I98)-N($J98),2))</f>
        <v/>
      </c>
      <c r="L98" s="30" t="str">
        <f aca="false">IF(OR($A98="",N($D98)=0),"",ROUND($K98/$D98,2))</f>
        <v/>
      </c>
      <c r="M98" s="30" t="str">
        <f aca="false">IF($A98="","",ROUND(SUMIFS(Ernte!$K$2:$K$401,Ernte!$B$2:$B$401,$A98)/60,2))</f>
        <v/>
      </c>
      <c r="N98" s="33" t="str">
        <f aca="false">IF(OR($A98="",N($M98)=0),"",ROUND($F98/$M98,1))</f>
        <v/>
      </c>
      <c r="O98" s="34" t="str">
        <f aca="false">IF($A98="","",IFERROR(IF(_xlfn.MINIFS(Ernte!$A$2:$A$401,Ernte!$B$2:$B$401,$A98)=0,"",_xlfn.MINIFS(Ernte!$A$2:$A$401,Ernte!$B$2:$B$401,$A98)),""))</f>
        <v/>
      </c>
      <c r="P98" s="34" t="str">
        <f aca="false">IF($A98="","",IFERROR(IF(_xlfn.MAXIFS(Ernte!$A$2:$A$401,Ernte!$B$2:$B$401,$A98)=0,"",_xlfn.MAXIFS(Ernte!$A$2:$A$401,Ernte!$B$2:$B$401,$A98)),""))</f>
        <v/>
      </c>
    </row>
    <row r="99" customFormat="false" ht="15" hidden="false" customHeight="false" outlineLevel="0" collapsed="false">
      <c r="A99" s="12" t="str">
        <f aca="false">IF(Sätze!$B99="","",Sätze!$B99)</f>
        <v/>
      </c>
      <c r="B99" s="12" t="str">
        <f aca="false">IF($A99="","",Sätze!$C99)</f>
        <v/>
      </c>
      <c r="C99" s="31" t="str">
        <f aca="false">IF($A99="","",Sätze!$E99)</f>
        <v/>
      </c>
      <c r="D99" s="30" t="str">
        <f aca="false">IF($A99="","",Sätze!$F99)</f>
        <v/>
      </c>
      <c r="E99" s="12" t="str">
        <f aca="false">IF($A99="","",COUNTIFS(Ernte!$B$2:$B$401,$A99))</f>
        <v/>
      </c>
      <c r="F99" s="30" t="str">
        <f aca="false">IF($A99="","",SUMIFS(Ernte!$F$2:$F$401,Ernte!$B$2:$B$401,$A99))</f>
        <v/>
      </c>
      <c r="G99" s="32" t="str">
        <f aca="false">IF(OR($A99="",N($C99)=0),"",ROUND($F99/$C99,3))</f>
        <v/>
      </c>
      <c r="H99" s="30" t="str">
        <f aca="false">IF(OR($A99="",N($D99)=0),"",ROUND($F99/$D99,2))</f>
        <v/>
      </c>
      <c r="I99" s="30" t="str">
        <f aca="false">IF($A99="","",SUMIFS(Ernte!$J$2:$J$401,Ernte!$B$2:$B$401,$A99))</f>
        <v/>
      </c>
      <c r="J99" s="30" t="str">
        <f aca="false">IF($A99="","",SUMIFS(Ernte!$L$2:$L$401,Ernte!$B$2:$B$401,$A99))</f>
        <v/>
      </c>
      <c r="K99" s="30" t="str">
        <f aca="false">IF($A99="","",ROUND(N($I99)-N($J99),2))</f>
        <v/>
      </c>
      <c r="L99" s="30" t="str">
        <f aca="false">IF(OR($A99="",N($D99)=0),"",ROUND($K99/$D99,2))</f>
        <v/>
      </c>
      <c r="M99" s="30" t="str">
        <f aca="false">IF($A99="","",ROUND(SUMIFS(Ernte!$K$2:$K$401,Ernte!$B$2:$B$401,$A99)/60,2))</f>
        <v/>
      </c>
      <c r="N99" s="33" t="str">
        <f aca="false">IF(OR($A99="",N($M99)=0),"",ROUND($F99/$M99,1))</f>
        <v/>
      </c>
      <c r="O99" s="34" t="str">
        <f aca="false">IF($A99="","",IFERROR(IF(_xlfn.MINIFS(Ernte!$A$2:$A$401,Ernte!$B$2:$B$401,$A99)=0,"",_xlfn.MINIFS(Ernte!$A$2:$A$401,Ernte!$B$2:$B$401,$A99)),""))</f>
        <v/>
      </c>
      <c r="P99" s="34" t="str">
        <f aca="false">IF($A99="","",IFERROR(IF(_xlfn.MAXIFS(Ernte!$A$2:$A$401,Ernte!$B$2:$B$401,$A99)=0,"",_xlfn.MAXIFS(Ernte!$A$2:$A$401,Ernte!$B$2:$B$401,$A99)),""))</f>
        <v/>
      </c>
    </row>
    <row r="100" customFormat="false" ht="15" hidden="false" customHeight="false" outlineLevel="0" collapsed="false">
      <c r="A100" s="12" t="str">
        <f aca="false">IF(Sätze!$B100="","",Sätze!$B100)</f>
        <v/>
      </c>
      <c r="B100" s="12" t="str">
        <f aca="false">IF($A100="","",Sätze!$C100)</f>
        <v/>
      </c>
      <c r="C100" s="31" t="str">
        <f aca="false">IF($A100="","",Sätze!$E100)</f>
        <v/>
      </c>
      <c r="D100" s="30" t="str">
        <f aca="false">IF($A100="","",Sätze!$F100)</f>
        <v/>
      </c>
      <c r="E100" s="12" t="str">
        <f aca="false">IF($A100="","",COUNTIFS(Ernte!$B$2:$B$401,$A100))</f>
        <v/>
      </c>
      <c r="F100" s="30" t="str">
        <f aca="false">IF($A100="","",SUMIFS(Ernte!$F$2:$F$401,Ernte!$B$2:$B$401,$A100))</f>
        <v/>
      </c>
      <c r="G100" s="32" t="str">
        <f aca="false">IF(OR($A100="",N($C100)=0),"",ROUND($F100/$C100,3))</f>
        <v/>
      </c>
      <c r="H100" s="30" t="str">
        <f aca="false">IF(OR($A100="",N($D100)=0),"",ROUND($F100/$D100,2))</f>
        <v/>
      </c>
      <c r="I100" s="30" t="str">
        <f aca="false">IF($A100="","",SUMIFS(Ernte!$J$2:$J$401,Ernte!$B$2:$B$401,$A100))</f>
        <v/>
      </c>
      <c r="J100" s="30" t="str">
        <f aca="false">IF($A100="","",SUMIFS(Ernte!$L$2:$L$401,Ernte!$B$2:$B$401,$A100))</f>
        <v/>
      </c>
      <c r="K100" s="30" t="str">
        <f aca="false">IF($A100="","",ROUND(N($I100)-N($J100),2))</f>
        <v/>
      </c>
      <c r="L100" s="30" t="str">
        <f aca="false">IF(OR($A100="",N($D100)=0),"",ROUND($K100/$D100,2))</f>
        <v/>
      </c>
      <c r="M100" s="30" t="str">
        <f aca="false">IF($A100="","",ROUND(SUMIFS(Ernte!$K$2:$K$401,Ernte!$B$2:$B$401,$A100)/60,2))</f>
        <v/>
      </c>
      <c r="N100" s="33" t="str">
        <f aca="false">IF(OR($A100="",N($M100)=0),"",ROUND($F100/$M100,1))</f>
        <v/>
      </c>
      <c r="O100" s="34" t="str">
        <f aca="false">IF($A100="","",IFERROR(IF(_xlfn.MINIFS(Ernte!$A$2:$A$401,Ernte!$B$2:$B$401,$A100)=0,"",_xlfn.MINIFS(Ernte!$A$2:$A$401,Ernte!$B$2:$B$401,$A100)),""))</f>
        <v/>
      </c>
      <c r="P100" s="34" t="str">
        <f aca="false">IF($A100="","",IFERROR(IF(_xlfn.MAXIFS(Ernte!$A$2:$A$401,Ernte!$B$2:$B$401,$A100)=0,"",_xlfn.MAXIFS(Ernte!$A$2:$A$401,Ernte!$B$2:$B$401,$A100)),""))</f>
        <v/>
      </c>
    </row>
    <row r="101" customFormat="false" ht="15" hidden="false" customHeight="false" outlineLevel="0" collapsed="false">
      <c r="A101" s="12" t="str">
        <f aca="false">IF(Sätze!$B101="","",Sätze!$B101)</f>
        <v/>
      </c>
      <c r="B101" s="12" t="str">
        <f aca="false">IF($A101="","",Sätze!$C101)</f>
        <v/>
      </c>
      <c r="C101" s="31" t="str">
        <f aca="false">IF($A101="","",Sätze!$E101)</f>
        <v/>
      </c>
      <c r="D101" s="30" t="str">
        <f aca="false">IF($A101="","",Sätze!$F101)</f>
        <v/>
      </c>
      <c r="E101" s="12" t="str">
        <f aca="false">IF($A101="","",COUNTIFS(Ernte!$B$2:$B$401,$A101))</f>
        <v/>
      </c>
      <c r="F101" s="30" t="str">
        <f aca="false">IF($A101="","",SUMIFS(Ernte!$F$2:$F$401,Ernte!$B$2:$B$401,$A101))</f>
        <v/>
      </c>
      <c r="G101" s="32" t="str">
        <f aca="false">IF(OR($A101="",N($C101)=0),"",ROUND($F101/$C101,3))</f>
        <v/>
      </c>
      <c r="H101" s="30" t="str">
        <f aca="false">IF(OR($A101="",N($D101)=0),"",ROUND($F101/$D101,2))</f>
        <v/>
      </c>
      <c r="I101" s="30" t="str">
        <f aca="false">IF($A101="","",SUMIFS(Ernte!$J$2:$J$401,Ernte!$B$2:$B$401,$A101))</f>
        <v/>
      </c>
      <c r="J101" s="30" t="str">
        <f aca="false">IF($A101="","",SUMIFS(Ernte!$L$2:$L$401,Ernte!$B$2:$B$401,$A101))</f>
        <v/>
      </c>
      <c r="K101" s="30" t="str">
        <f aca="false">IF($A101="","",ROUND(N($I101)-N($J101),2))</f>
        <v/>
      </c>
      <c r="L101" s="30" t="str">
        <f aca="false">IF(OR($A101="",N($D101)=0),"",ROUND($K101/$D101,2))</f>
        <v/>
      </c>
      <c r="M101" s="30" t="str">
        <f aca="false">IF($A101="","",ROUND(SUMIFS(Ernte!$K$2:$K$401,Ernte!$B$2:$B$401,$A101)/60,2))</f>
        <v/>
      </c>
      <c r="N101" s="33" t="str">
        <f aca="false">IF(OR($A101="",N($M101)=0),"",ROUND($F101/$M101,1))</f>
        <v/>
      </c>
      <c r="O101" s="34" t="str">
        <f aca="false">IF($A101="","",IFERROR(IF(_xlfn.MINIFS(Ernte!$A$2:$A$401,Ernte!$B$2:$B$401,$A101)=0,"",_xlfn.MINIFS(Ernte!$A$2:$A$401,Ernte!$B$2:$B$401,$A101)),""))</f>
        <v/>
      </c>
      <c r="P101" s="34" t="str">
        <f aca="false">IF($A101="","",IFERROR(IF(_xlfn.MAXIFS(Ernte!$A$2:$A$401,Ernte!$B$2:$B$401,$A101)=0,"",_xlfn.MAXIFS(Ernte!$A$2:$A$401,Ernte!$B$2:$B$401,$A101)),""))</f>
        <v/>
      </c>
    </row>
    <row r="102" customFormat="false" ht="15" hidden="false" customHeight="false" outlineLevel="0" collapsed="false">
      <c r="A102" s="12" t="str">
        <f aca="false">IF(Sätze!$B102="","",Sätze!$B102)</f>
        <v/>
      </c>
      <c r="B102" s="12" t="str">
        <f aca="false">IF($A102="","",Sätze!$C102)</f>
        <v/>
      </c>
      <c r="C102" s="31" t="str">
        <f aca="false">IF($A102="","",Sätze!$E102)</f>
        <v/>
      </c>
      <c r="D102" s="30" t="str">
        <f aca="false">IF($A102="","",Sätze!$F102)</f>
        <v/>
      </c>
      <c r="E102" s="12" t="str">
        <f aca="false">IF($A102="","",COUNTIFS(Ernte!$B$2:$B$401,$A102))</f>
        <v/>
      </c>
      <c r="F102" s="30" t="str">
        <f aca="false">IF($A102="","",SUMIFS(Ernte!$F$2:$F$401,Ernte!$B$2:$B$401,$A102))</f>
        <v/>
      </c>
      <c r="G102" s="32" t="str">
        <f aca="false">IF(OR($A102="",N($C102)=0),"",ROUND($F102/$C102,3))</f>
        <v/>
      </c>
      <c r="H102" s="30" t="str">
        <f aca="false">IF(OR($A102="",N($D102)=0),"",ROUND($F102/$D102,2))</f>
        <v/>
      </c>
      <c r="I102" s="30" t="str">
        <f aca="false">IF($A102="","",SUMIFS(Ernte!$J$2:$J$401,Ernte!$B$2:$B$401,$A102))</f>
        <v/>
      </c>
      <c r="J102" s="30" t="str">
        <f aca="false">IF($A102="","",SUMIFS(Ernte!$L$2:$L$401,Ernte!$B$2:$B$401,$A102))</f>
        <v/>
      </c>
      <c r="K102" s="30" t="str">
        <f aca="false">IF($A102="","",ROUND(N($I102)-N($J102),2))</f>
        <v/>
      </c>
      <c r="L102" s="30" t="str">
        <f aca="false">IF(OR($A102="",N($D102)=0),"",ROUND($K102/$D102,2))</f>
        <v/>
      </c>
      <c r="M102" s="30" t="str">
        <f aca="false">IF($A102="","",ROUND(SUMIFS(Ernte!$K$2:$K$401,Ernte!$B$2:$B$401,$A102)/60,2))</f>
        <v/>
      </c>
      <c r="N102" s="33" t="str">
        <f aca="false">IF(OR($A102="",N($M102)=0),"",ROUND($F102/$M102,1))</f>
        <v/>
      </c>
      <c r="O102" s="34" t="str">
        <f aca="false">IF($A102="","",IFERROR(IF(_xlfn.MINIFS(Ernte!$A$2:$A$401,Ernte!$B$2:$B$401,$A102)=0,"",_xlfn.MINIFS(Ernte!$A$2:$A$401,Ernte!$B$2:$B$401,$A102)),""))</f>
        <v/>
      </c>
      <c r="P102" s="34" t="str">
        <f aca="false">IF($A102="","",IFERROR(IF(_xlfn.MAXIFS(Ernte!$A$2:$A$401,Ernte!$B$2:$B$401,$A102)=0,"",_xlfn.MAXIFS(Ernte!$A$2:$A$401,Ernte!$B$2:$B$401,$A102)),""))</f>
        <v/>
      </c>
    </row>
    <row r="103" customFormat="false" ht="15" hidden="false" customHeight="false" outlineLevel="0" collapsed="false">
      <c r="A103" s="12" t="str">
        <f aca="false">IF(Sätze!$B103="","",Sätze!$B103)</f>
        <v/>
      </c>
      <c r="B103" s="12" t="str">
        <f aca="false">IF($A103="","",Sätze!$C103)</f>
        <v/>
      </c>
      <c r="C103" s="31" t="str">
        <f aca="false">IF($A103="","",Sätze!$E103)</f>
        <v/>
      </c>
      <c r="D103" s="30" t="str">
        <f aca="false">IF($A103="","",Sätze!$F103)</f>
        <v/>
      </c>
      <c r="E103" s="12" t="str">
        <f aca="false">IF($A103="","",COUNTIFS(Ernte!$B$2:$B$401,$A103))</f>
        <v/>
      </c>
      <c r="F103" s="30" t="str">
        <f aca="false">IF($A103="","",SUMIFS(Ernte!$F$2:$F$401,Ernte!$B$2:$B$401,$A103))</f>
        <v/>
      </c>
      <c r="G103" s="32" t="str">
        <f aca="false">IF(OR($A103="",N($C103)=0),"",ROUND($F103/$C103,3))</f>
        <v/>
      </c>
      <c r="H103" s="30" t="str">
        <f aca="false">IF(OR($A103="",N($D103)=0),"",ROUND($F103/$D103,2))</f>
        <v/>
      </c>
      <c r="I103" s="30" t="str">
        <f aca="false">IF($A103="","",SUMIFS(Ernte!$J$2:$J$401,Ernte!$B$2:$B$401,$A103))</f>
        <v/>
      </c>
      <c r="J103" s="30" t="str">
        <f aca="false">IF($A103="","",SUMIFS(Ernte!$L$2:$L$401,Ernte!$B$2:$B$401,$A103))</f>
        <v/>
      </c>
      <c r="K103" s="30" t="str">
        <f aca="false">IF($A103="","",ROUND(N($I103)-N($J103),2))</f>
        <v/>
      </c>
      <c r="L103" s="30" t="str">
        <f aca="false">IF(OR($A103="",N($D103)=0),"",ROUND($K103/$D103,2))</f>
        <v/>
      </c>
      <c r="M103" s="30" t="str">
        <f aca="false">IF($A103="","",ROUND(SUMIFS(Ernte!$K$2:$K$401,Ernte!$B$2:$B$401,$A103)/60,2))</f>
        <v/>
      </c>
      <c r="N103" s="33" t="str">
        <f aca="false">IF(OR($A103="",N($M103)=0),"",ROUND($F103/$M103,1))</f>
        <v/>
      </c>
      <c r="O103" s="34" t="str">
        <f aca="false">IF($A103="","",IFERROR(IF(_xlfn.MINIFS(Ernte!$A$2:$A$401,Ernte!$B$2:$B$401,$A103)=0,"",_xlfn.MINIFS(Ernte!$A$2:$A$401,Ernte!$B$2:$B$401,$A103)),""))</f>
        <v/>
      </c>
      <c r="P103" s="34" t="str">
        <f aca="false">IF($A103="","",IFERROR(IF(_xlfn.MAXIFS(Ernte!$A$2:$A$401,Ernte!$B$2:$B$401,$A103)=0,"",_xlfn.MAXIFS(Ernte!$A$2:$A$401,Ernte!$B$2:$B$401,$A103)),""))</f>
        <v/>
      </c>
    </row>
    <row r="104" customFormat="false" ht="15" hidden="false" customHeight="false" outlineLevel="0" collapsed="false">
      <c r="A104" s="12" t="str">
        <f aca="false">IF(Sätze!$B104="","",Sätze!$B104)</f>
        <v/>
      </c>
      <c r="B104" s="12" t="str">
        <f aca="false">IF($A104="","",Sätze!$C104)</f>
        <v/>
      </c>
      <c r="C104" s="31" t="str">
        <f aca="false">IF($A104="","",Sätze!$E104)</f>
        <v/>
      </c>
      <c r="D104" s="30" t="str">
        <f aca="false">IF($A104="","",Sätze!$F104)</f>
        <v/>
      </c>
      <c r="E104" s="12" t="str">
        <f aca="false">IF($A104="","",COUNTIFS(Ernte!$B$2:$B$401,$A104))</f>
        <v/>
      </c>
      <c r="F104" s="30" t="str">
        <f aca="false">IF($A104="","",SUMIFS(Ernte!$F$2:$F$401,Ernte!$B$2:$B$401,$A104))</f>
        <v/>
      </c>
      <c r="G104" s="32" t="str">
        <f aca="false">IF(OR($A104="",N($C104)=0),"",ROUND($F104/$C104,3))</f>
        <v/>
      </c>
      <c r="H104" s="30" t="str">
        <f aca="false">IF(OR($A104="",N($D104)=0),"",ROUND($F104/$D104,2))</f>
        <v/>
      </c>
      <c r="I104" s="30" t="str">
        <f aca="false">IF($A104="","",SUMIFS(Ernte!$J$2:$J$401,Ernte!$B$2:$B$401,$A104))</f>
        <v/>
      </c>
      <c r="J104" s="30" t="str">
        <f aca="false">IF($A104="","",SUMIFS(Ernte!$L$2:$L$401,Ernte!$B$2:$B$401,$A104))</f>
        <v/>
      </c>
      <c r="K104" s="30" t="str">
        <f aca="false">IF($A104="","",ROUND(N($I104)-N($J104),2))</f>
        <v/>
      </c>
      <c r="L104" s="30" t="str">
        <f aca="false">IF(OR($A104="",N($D104)=0),"",ROUND($K104/$D104,2))</f>
        <v/>
      </c>
      <c r="M104" s="30" t="str">
        <f aca="false">IF($A104="","",ROUND(SUMIFS(Ernte!$K$2:$K$401,Ernte!$B$2:$B$401,$A104)/60,2))</f>
        <v/>
      </c>
      <c r="N104" s="33" t="str">
        <f aca="false">IF(OR($A104="",N($M104)=0),"",ROUND($F104/$M104,1))</f>
        <v/>
      </c>
      <c r="O104" s="34" t="str">
        <f aca="false">IF($A104="","",IFERROR(IF(_xlfn.MINIFS(Ernte!$A$2:$A$401,Ernte!$B$2:$B$401,$A104)=0,"",_xlfn.MINIFS(Ernte!$A$2:$A$401,Ernte!$B$2:$B$401,$A104)),""))</f>
        <v/>
      </c>
      <c r="P104" s="34" t="str">
        <f aca="false">IF($A104="","",IFERROR(IF(_xlfn.MAXIFS(Ernte!$A$2:$A$401,Ernte!$B$2:$B$401,$A104)=0,"",_xlfn.MAXIFS(Ernte!$A$2:$A$401,Ernte!$B$2:$B$401,$A104)),""))</f>
        <v/>
      </c>
    </row>
    <row r="105" customFormat="false" ht="15" hidden="false" customHeight="false" outlineLevel="0" collapsed="false">
      <c r="A105" s="12" t="str">
        <f aca="false">IF(Sätze!$B105="","",Sätze!$B105)</f>
        <v/>
      </c>
      <c r="B105" s="12" t="str">
        <f aca="false">IF($A105="","",Sätze!$C105)</f>
        <v/>
      </c>
      <c r="C105" s="31" t="str">
        <f aca="false">IF($A105="","",Sätze!$E105)</f>
        <v/>
      </c>
      <c r="D105" s="30" t="str">
        <f aca="false">IF($A105="","",Sätze!$F105)</f>
        <v/>
      </c>
      <c r="E105" s="12" t="str">
        <f aca="false">IF($A105="","",COUNTIFS(Ernte!$B$2:$B$401,$A105))</f>
        <v/>
      </c>
      <c r="F105" s="30" t="str">
        <f aca="false">IF($A105="","",SUMIFS(Ernte!$F$2:$F$401,Ernte!$B$2:$B$401,$A105))</f>
        <v/>
      </c>
      <c r="G105" s="32" t="str">
        <f aca="false">IF(OR($A105="",N($C105)=0),"",ROUND($F105/$C105,3))</f>
        <v/>
      </c>
      <c r="H105" s="30" t="str">
        <f aca="false">IF(OR($A105="",N($D105)=0),"",ROUND($F105/$D105,2))</f>
        <v/>
      </c>
      <c r="I105" s="30" t="str">
        <f aca="false">IF($A105="","",SUMIFS(Ernte!$J$2:$J$401,Ernte!$B$2:$B$401,$A105))</f>
        <v/>
      </c>
      <c r="J105" s="30" t="str">
        <f aca="false">IF($A105="","",SUMIFS(Ernte!$L$2:$L$401,Ernte!$B$2:$B$401,$A105))</f>
        <v/>
      </c>
      <c r="K105" s="30" t="str">
        <f aca="false">IF($A105="","",ROUND(N($I105)-N($J105),2))</f>
        <v/>
      </c>
      <c r="L105" s="30" t="str">
        <f aca="false">IF(OR($A105="",N($D105)=0),"",ROUND($K105/$D105,2))</f>
        <v/>
      </c>
      <c r="M105" s="30" t="str">
        <f aca="false">IF($A105="","",ROUND(SUMIFS(Ernte!$K$2:$K$401,Ernte!$B$2:$B$401,$A105)/60,2))</f>
        <v/>
      </c>
      <c r="N105" s="33" t="str">
        <f aca="false">IF(OR($A105="",N($M105)=0),"",ROUND($F105/$M105,1))</f>
        <v/>
      </c>
      <c r="O105" s="34" t="str">
        <f aca="false">IF($A105="","",IFERROR(IF(_xlfn.MINIFS(Ernte!$A$2:$A$401,Ernte!$B$2:$B$401,$A105)=0,"",_xlfn.MINIFS(Ernte!$A$2:$A$401,Ernte!$B$2:$B$401,$A105)),""))</f>
        <v/>
      </c>
      <c r="P105" s="34" t="str">
        <f aca="false">IF($A105="","",IFERROR(IF(_xlfn.MAXIFS(Ernte!$A$2:$A$401,Ernte!$B$2:$B$401,$A105)=0,"",_xlfn.MAXIFS(Ernte!$A$2:$A$401,Ernte!$B$2:$B$401,$A105)),""))</f>
        <v/>
      </c>
    </row>
    <row r="106" customFormat="false" ht="15" hidden="false" customHeight="false" outlineLevel="0" collapsed="false">
      <c r="A106" s="12" t="str">
        <f aca="false">IF(Sätze!$B106="","",Sätze!$B106)</f>
        <v/>
      </c>
      <c r="B106" s="12" t="str">
        <f aca="false">IF($A106="","",Sätze!$C106)</f>
        <v/>
      </c>
      <c r="C106" s="31" t="str">
        <f aca="false">IF($A106="","",Sätze!$E106)</f>
        <v/>
      </c>
      <c r="D106" s="30" t="str">
        <f aca="false">IF($A106="","",Sätze!$F106)</f>
        <v/>
      </c>
      <c r="E106" s="12" t="str">
        <f aca="false">IF($A106="","",COUNTIFS(Ernte!$B$2:$B$401,$A106))</f>
        <v/>
      </c>
      <c r="F106" s="30" t="str">
        <f aca="false">IF($A106="","",SUMIFS(Ernte!$F$2:$F$401,Ernte!$B$2:$B$401,$A106))</f>
        <v/>
      </c>
      <c r="G106" s="32" t="str">
        <f aca="false">IF(OR($A106="",N($C106)=0),"",ROUND($F106/$C106,3))</f>
        <v/>
      </c>
      <c r="H106" s="30" t="str">
        <f aca="false">IF(OR($A106="",N($D106)=0),"",ROUND($F106/$D106,2))</f>
        <v/>
      </c>
      <c r="I106" s="30" t="str">
        <f aca="false">IF($A106="","",SUMIFS(Ernte!$J$2:$J$401,Ernte!$B$2:$B$401,$A106))</f>
        <v/>
      </c>
      <c r="J106" s="30" t="str">
        <f aca="false">IF($A106="","",SUMIFS(Ernte!$L$2:$L$401,Ernte!$B$2:$B$401,$A106))</f>
        <v/>
      </c>
      <c r="K106" s="30" t="str">
        <f aca="false">IF($A106="","",ROUND(N($I106)-N($J106),2))</f>
        <v/>
      </c>
      <c r="L106" s="30" t="str">
        <f aca="false">IF(OR($A106="",N($D106)=0),"",ROUND($K106/$D106,2))</f>
        <v/>
      </c>
      <c r="M106" s="30" t="str">
        <f aca="false">IF($A106="","",ROUND(SUMIFS(Ernte!$K$2:$K$401,Ernte!$B$2:$B$401,$A106)/60,2))</f>
        <v/>
      </c>
      <c r="N106" s="33" t="str">
        <f aca="false">IF(OR($A106="",N($M106)=0),"",ROUND($F106/$M106,1))</f>
        <v/>
      </c>
      <c r="O106" s="34" t="str">
        <f aca="false">IF($A106="","",IFERROR(IF(_xlfn.MINIFS(Ernte!$A$2:$A$401,Ernte!$B$2:$B$401,$A106)=0,"",_xlfn.MINIFS(Ernte!$A$2:$A$401,Ernte!$B$2:$B$401,$A106)),""))</f>
        <v/>
      </c>
      <c r="P106" s="34" t="str">
        <f aca="false">IF($A106="","",IFERROR(IF(_xlfn.MAXIFS(Ernte!$A$2:$A$401,Ernte!$B$2:$B$401,$A106)=0,"",_xlfn.MAXIFS(Ernte!$A$2:$A$401,Ernte!$B$2:$B$401,$A106)),""))</f>
        <v/>
      </c>
    </row>
    <row r="107" customFormat="false" ht="15" hidden="false" customHeight="false" outlineLevel="0" collapsed="false">
      <c r="A107" s="12" t="str">
        <f aca="false">IF(Sätze!$B107="","",Sätze!$B107)</f>
        <v/>
      </c>
      <c r="B107" s="12" t="str">
        <f aca="false">IF($A107="","",Sätze!$C107)</f>
        <v/>
      </c>
      <c r="C107" s="31" t="str">
        <f aca="false">IF($A107="","",Sätze!$E107)</f>
        <v/>
      </c>
      <c r="D107" s="30" t="str">
        <f aca="false">IF($A107="","",Sätze!$F107)</f>
        <v/>
      </c>
      <c r="E107" s="12" t="str">
        <f aca="false">IF($A107="","",COUNTIFS(Ernte!$B$2:$B$401,$A107))</f>
        <v/>
      </c>
      <c r="F107" s="30" t="str">
        <f aca="false">IF($A107="","",SUMIFS(Ernte!$F$2:$F$401,Ernte!$B$2:$B$401,$A107))</f>
        <v/>
      </c>
      <c r="G107" s="32" t="str">
        <f aca="false">IF(OR($A107="",N($C107)=0),"",ROUND($F107/$C107,3))</f>
        <v/>
      </c>
      <c r="H107" s="30" t="str">
        <f aca="false">IF(OR($A107="",N($D107)=0),"",ROUND($F107/$D107,2))</f>
        <v/>
      </c>
      <c r="I107" s="30" t="str">
        <f aca="false">IF($A107="","",SUMIFS(Ernte!$J$2:$J$401,Ernte!$B$2:$B$401,$A107))</f>
        <v/>
      </c>
      <c r="J107" s="30" t="str">
        <f aca="false">IF($A107="","",SUMIFS(Ernte!$L$2:$L$401,Ernte!$B$2:$B$401,$A107))</f>
        <v/>
      </c>
      <c r="K107" s="30" t="str">
        <f aca="false">IF($A107="","",ROUND(N($I107)-N($J107),2))</f>
        <v/>
      </c>
      <c r="L107" s="30" t="str">
        <f aca="false">IF(OR($A107="",N($D107)=0),"",ROUND($K107/$D107,2))</f>
        <v/>
      </c>
      <c r="M107" s="30" t="str">
        <f aca="false">IF($A107="","",ROUND(SUMIFS(Ernte!$K$2:$K$401,Ernte!$B$2:$B$401,$A107)/60,2))</f>
        <v/>
      </c>
      <c r="N107" s="33" t="str">
        <f aca="false">IF(OR($A107="",N($M107)=0),"",ROUND($F107/$M107,1))</f>
        <v/>
      </c>
      <c r="O107" s="34" t="str">
        <f aca="false">IF($A107="","",IFERROR(IF(_xlfn.MINIFS(Ernte!$A$2:$A$401,Ernte!$B$2:$B$401,$A107)=0,"",_xlfn.MINIFS(Ernte!$A$2:$A$401,Ernte!$B$2:$B$401,$A107)),""))</f>
        <v/>
      </c>
      <c r="P107" s="34" t="str">
        <f aca="false">IF($A107="","",IFERROR(IF(_xlfn.MAXIFS(Ernte!$A$2:$A$401,Ernte!$B$2:$B$401,$A107)=0,"",_xlfn.MAXIFS(Ernte!$A$2:$A$401,Ernte!$B$2:$B$401,$A107)),""))</f>
        <v/>
      </c>
    </row>
    <row r="108" customFormat="false" ht="15" hidden="false" customHeight="false" outlineLevel="0" collapsed="false">
      <c r="A108" s="12" t="str">
        <f aca="false">IF(Sätze!$B108="","",Sätze!$B108)</f>
        <v/>
      </c>
      <c r="B108" s="12" t="str">
        <f aca="false">IF($A108="","",Sätze!$C108)</f>
        <v/>
      </c>
      <c r="C108" s="31" t="str">
        <f aca="false">IF($A108="","",Sätze!$E108)</f>
        <v/>
      </c>
      <c r="D108" s="30" t="str">
        <f aca="false">IF($A108="","",Sätze!$F108)</f>
        <v/>
      </c>
      <c r="E108" s="12" t="str">
        <f aca="false">IF($A108="","",COUNTIFS(Ernte!$B$2:$B$401,$A108))</f>
        <v/>
      </c>
      <c r="F108" s="30" t="str">
        <f aca="false">IF($A108="","",SUMIFS(Ernte!$F$2:$F$401,Ernte!$B$2:$B$401,$A108))</f>
        <v/>
      </c>
      <c r="G108" s="32" t="str">
        <f aca="false">IF(OR($A108="",N($C108)=0),"",ROUND($F108/$C108,3))</f>
        <v/>
      </c>
      <c r="H108" s="30" t="str">
        <f aca="false">IF(OR($A108="",N($D108)=0),"",ROUND($F108/$D108,2))</f>
        <v/>
      </c>
      <c r="I108" s="30" t="str">
        <f aca="false">IF($A108="","",SUMIFS(Ernte!$J$2:$J$401,Ernte!$B$2:$B$401,$A108))</f>
        <v/>
      </c>
      <c r="J108" s="30" t="str">
        <f aca="false">IF($A108="","",SUMIFS(Ernte!$L$2:$L$401,Ernte!$B$2:$B$401,$A108))</f>
        <v/>
      </c>
      <c r="K108" s="30" t="str">
        <f aca="false">IF($A108="","",ROUND(N($I108)-N($J108),2))</f>
        <v/>
      </c>
      <c r="L108" s="30" t="str">
        <f aca="false">IF(OR($A108="",N($D108)=0),"",ROUND($K108/$D108,2))</f>
        <v/>
      </c>
      <c r="M108" s="30" t="str">
        <f aca="false">IF($A108="","",ROUND(SUMIFS(Ernte!$K$2:$K$401,Ernte!$B$2:$B$401,$A108)/60,2))</f>
        <v/>
      </c>
      <c r="N108" s="33" t="str">
        <f aca="false">IF(OR($A108="",N($M108)=0),"",ROUND($F108/$M108,1))</f>
        <v/>
      </c>
      <c r="O108" s="34" t="str">
        <f aca="false">IF($A108="","",IFERROR(IF(_xlfn.MINIFS(Ernte!$A$2:$A$401,Ernte!$B$2:$B$401,$A108)=0,"",_xlfn.MINIFS(Ernte!$A$2:$A$401,Ernte!$B$2:$B$401,$A108)),""))</f>
        <v/>
      </c>
      <c r="P108" s="34" t="str">
        <f aca="false">IF($A108="","",IFERROR(IF(_xlfn.MAXIFS(Ernte!$A$2:$A$401,Ernte!$B$2:$B$401,$A108)=0,"",_xlfn.MAXIFS(Ernte!$A$2:$A$401,Ernte!$B$2:$B$401,$A108)),""))</f>
        <v/>
      </c>
    </row>
    <row r="109" customFormat="false" ht="15" hidden="false" customHeight="false" outlineLevel="0" collapsed="false">
      <c r="A109" s="12" t="str">
        <f aca="false">IF(Sätze!$B109="","",Sätze!$B109)</f>
        <v/>
      </c>
      <c r="B109" s="12" t="str">
        <f aca="false">IF($A109="","",Sätze!$C109)</f>
        <v/>
      </c>
      <c r="C109" s="31" t="str">
        <f aca="false">IF($A109="","",Sätze!$E109)</f>
        <v/>
      </c>
      <c r="D109" s="30" t="str">
        <f aca="false">IF($A109="","",Sätze!$F109)</f>
        <v/>
      </c>
      <c r="E109" s="12" t="str">
        <f aca="false">IF($A109="","",COUNTIFS(Ernte!$B$2:$B$401,$A109))</f>
        <v/>
      </c>
      <c r="F109" s="30" t="str">
        <f aca="false">IF($A109="","",SUMIFS(Ernte!$F$2:$F$401,Ernte!$B$2:$B$401,$A109))</f>
        <v/>
      </c>
      <c r="G109" s="32" t="str">
        <f aca="false">IF(OR($A109="",N($C109)=0),"",ROUND($F109/$C109,3))</f>
        <v/>
      </c>
      <c r="H109" s="30" t="str">
        <f aca="false">IF(OR($A109="",N($D109)=0),"",ROUND($F109/$D109,2))</f>
        <v/>
      </c>
      <c r="I109" s="30" t="str">
        <f aca="false">IF($A109="","",SUMIFS(Ernte!$J$2:$J$401,Ernte!$B$2:$B$401,$A109))</f>
        <v/>
      </c>
      <c r="J109" s="30" t="str">
        <f aca="false">IF($A109="","",SUMIFS(Ernte!$L$2:$L$401,Ernte!$B$2:$B$401,$A109))</f>
        <v/>
      </c>
      <c r="K109" s="30" t="str">
        <f aca="false">IF($A109="","",ROUND(N($I109)-N($J109),2))</f>
        <v/>
      </c>
      <c r="L109" s="30" t="str">
        <f aca="false">IF(OR($A109="",N($D109)=0),"",ROUND($K109/$D109,2))</f>
        <v/>
      </c>
      <c r="M109" s="30" t="str">
        <f aca="false">IF($A109="","",ROUND(SUMIFS(Ernte!$K$2:$K$401,Ernte!$B$2:$B$401,$A109)/60,2))</f>
        <v/>
      </c>
      <c r="N109" s="33" t="str">
        <f aca="false">IF(OR($A109="",N($M109)=0),"",ROUND($F109/$M109,1))</f>
        <v/>
      </c>
      <c r="O109" s="34" t="str">
        <f aca="false">IF($A109="","",IFERROR(IF(_xlfn.MINIFS(Ernte!$A$2:$A$401,Ernte!$B$2:$B$401,$A109)=0,"",_xlfn.MINIFS(Ernte!$A$2:$A$401,Ernte!$B$2:$B$401,$A109)),""))</f>
        <v/>
      </c>
      <c r="P109" s="34" t="str">
        <f aca="false">IF($A109="","",IFERROR(IF(_xlfn.MAXIFS(Ernte!$A$2:$A$401,Ernte!$B$2:$B$401,$A109)=0,"",_xlfn.MAXIFS(Ernte!$A$2:$A$401,Ernte!$B$2:$B$401,$A109)),""))</f>
        <v/>
      </c>
    </row>
    <row r="110" customFormat="false" ht="15" hidden="false" customHeight="false" outlineLevel="0" collapsed="false">
      <c r="A110" s="12" t="str">
        <f aca="false">IF(Sätze!$B110="","",Sätze!$B110)</f>
        <v/>
      </c>
      <c r="B110" s="12" t="str">
        <f aca="false">IF($A110="","",Sätze!$C110)</f>
        <v/>
      </c>
      <c r="C110" s="31" t="str">
        <f aca="false">IF($A110="","",Sätze!$E110)</f>
        <v/>
      </c>
      <c r="D110" s="30" t="str">
        <f aca="false">IF($A110="","",Sätze!$F110)</f>
        <v/>
      </c>
      <c r="E110" s="12" t="str">
        <f aca="false">IF($A110="","",COUNTIFS(Ernte!$B$2:$B$401,$A110))</f>
        <v/>
      </c>
      <c r="F110" s="30" t="str">
        <f aca="false">IF($A110="","",SUMIFS(Ernte!$F$2:$F$401,Ernte!$B$2:$B$401,$A110))</f>
        <v/>
      </c>
      <c r="G110" s="32" t="str">
        <f aca="false">IF(OR($A110="",N($C110)=0),"",ROUND($F110/$C110,3))</f>
        <v/>
      </c>
      <c r="H110" s="30" t="str">
        <f aca="false">IF(OR($A110="",N($D110)=0),"",ROUND($F110/$D110,2))</f>
        <v/>
      </c>
      <c r="I110" s="30" t="str">
        <f aca="false">IF($A110="","",SUMIFS(Ernte!$J$2:$J$401,Ernte!$B$2:$B$401,$A110))</f>
        <v/>
      </c>
      <c r="J110" s="30" t="str">
        <f aca="false">IF($A110="","",SUMIFS(Ernte!$L$2:$L$401,Ernte!$B$2:$B$401,$A110))</f>
        <v/>
      </c>
      <c r="K110" s="30" t="str">
        <f aca="false">IF($A110="","",ROUND(N($I110)-N($J110),2))</f>
        <v/>
      </c>
      <c r="L110" s="30" t="str">
        <f aca="false">IF(OR($A110="",N($D110)=0),"",ROUND($K110/$D110,2))</f>
        <v/>
      </c>
      <c r="M110" s="30" t="str">
        <f aca="false">IF($A110="","",ROUND(SUMIFS(Ernte!$K$2:$K$401,Ernte!$B$2:$B$401,$A110)/60,2))</f>
        <v/>
      </c>
      <c r="N110" s="33" t="str">
        <f aca="false">IF(OR($A110="",N($M110)=0),"",ROUND($F110/$M110,1))</f>
        <v/>
      </c>
      <c r="O110" s="34" t="str">
        <f aca="false">IF($A110="","",IFERROR(IF(_xlfn.MINIFS(Ernte!$A$2:$A$401,Ernte!$B$2:$B$401,$A110)=0,"",_xlfn.MINIFS(Ernte!$A$2:$A$401,Ernte!$B$2:$B$401,$A110)),""))</f>
        <v/>
      </c>
      <c r="P110" s="34" t="str">
        <f aca="false">IF($A110="","",IFERROR(IF(_xlfn.MAXIFS(Ernte!$A$2:$A$401,Ernte!$B$2:$B$401,$A110)=0,"",_xlfn.MAXIFS(Ernte!$A$2:$A$401,Ernte!$B$2:$B$401,$A110)),""))</f>
        <v/>
      </c>
    </row>
    <row r="111" customFormat="false" ht="15" hidden="false" customHeight="false" outlineLevel="0" collapsed="false">
      <c r="A111" s="12" t="str">
        <f aca="false">IF(Sätze!$B111="","",Sätze!$B111)</f>
        <v/>
      </c>
      <c r="B111" s="12" t="str">
        <f aca="false">IF($A111="","",Sätze!$C111)</f>
        <v/>
      </c>
      <c r="C111" s="31" t="str">
        <f aca="false">IF($A111="","",Sätze!$E111)</f>
        <v/>
      </c>
      <c r="D111" s="30" t="str">
        <f aca="false">IF($A111="","",Sätze!$F111)</f>
        <v/>
      </c>
      <c r="E111" s="12" t="str">
        <f aca="false">IF($A111="","",COUNTIFS(Ernte!$B$2:$B$401,$A111))</f>
        <v/>
      </c>
      <c r="F111" s="30" t="str">
        <f aca="false">IF($A111="","",SUMIFS(Ernte!$F$2:$F$401,Ernte!$B$2:$B$401,$A111))</f>
        <v/>
      </c>
      <c r="G111" s="32" t="str">
        <f aca="false">IF(OR($A111="",N($C111)=0),"",ROUND($F111/$C111,3))</f>
        <v/>
      </c>
      <c r="H111" s="30" t="str">
        <f aca="false">IF(OR($A111="",N($D111)=0),"",ROUND($F111/$D111,2))</f>
        <v/>
      </c>
      <c r="I111" s="30" t="str">
        <f aca="false">IF($A111="","",SUMIFS(Ernte!$J$2:$J$401,Ernte!$B$2:$B$401,$A111))</f>
        <v/>
      </c>
      <c r="J111" s="30" t="str">
        <f aca="false">IF($A111="","",SUMIFS(Ernte!$L$2:$L$401,Ernte!$B$2:$B$401,$A111))</f>
        <v/>
      </c>
      <c r="K111" s="30" t="str">
        <f aca="false">IF($A111="","",ROUND(N($I111)-N($J111),2))</f>
        <v/>
      </c>
      <c r="L111" s="30" t="str">
        <f aca="false">IF(OR($A111="",N($D111)=0),"",ROUND($K111/$D111,2))</f>
        <v/>
      </c>
      <c r="M111" s="30" t="str">
        <f aca="false">IF($A111="","",ROUND(SUMIFS(Ernte!$K$2:$K$401,Ernte!$B$2:$B$401,$A111)/60,2))</f>
        <v/>
      </c>
      <c r="N111" s="33" t="str">
        <f aca="false">IF(OR($A111="",N($M111)=0),"",ROUND($F111/$M111,1))</f>
        <v/>
      </c>
      <c r="O111" s="34" t="str">
        <f aca="false">IF($A111="","",IFERROR(IF(_xlfn.MINIFS(Ernte!$A$2:$A$401,Ernte!$B$2:$B$401,$A111)=0,"",_xlfn.MINIFS(Ernte!$A$2:$A$401,Ernte!$B$2:$B$401,$A111)),""))</f>
        <v/>
      </c>
      <c r="P111" s="34" t="str">
        <f aca="false">IF($A111="","",IFERROR(IF(_xlfn.MAXIFS(Ernte!$A$2:$A$401,Ernte!$B$2:$B$401,$A111)=0,"",_xlfn.MAXIFS(Ernte!$A$2:$A$401,Ernte!$B$2:$B$401,$A111)),""))</f>
        <v/>
      </c>
    </row>
    <row r="112" customFormat="false" ht="15" hidden="false" customHeight="false" outlineLevel="0" collapsed="false">
      <c r="A112" s="12" t="str">
        <f aca="false">IF(Sätze!$B112="","",Sätze!$B112)</f>
        <v/>
      </c>
      <c r="B112" s="12" t="str">
        <f aca="false">IF($A112="","",Sätze!$C112)</f>
        <v/>
      </c>
      <c r="C112" s="31" t="str">
        <f aca="false">IF($A112="","",Sätze!$E112)</f>
        <v/>
      </c>
      <c r="D112" s="30" t="str">
        <f aca="false">IF($A112="","",Sätze!$F112)</f>
        <v/>
      </c>
      <c r="E112" s="12" t="str">
        <f aca="false">IF($A112="","",COUNTIFS(Ernte!$B$2:$B$401,$A112))</f>
        <v/>
      </c>
      <c r="F112" s="30" t="str">
        <f aca="false">IF($A112="","",SUMIFS(Ernte!$F$2:$F$401,Ernte!$B$2:$B$401,$A112))</f>
        <v/>
      </c>
      <c r="G112" s="32" t="str">
        <f aca="false">IF(OR($A112="",N($C112)=0),"",ROUND($F112/$C112,3))</f>
        <v/>
      </c>
      <c r="H112" s="30" t="str">
        <f aca="false">IF(OR($A112="",N($D112)=0),"",ROUND($F112/$D112,2))</f>
        <v/>
      </c>
      <c r="I112" s="30" t="str">
        <f aca="false">IF($A112="","",SUMIFS(Ernte!$J$2:$J$401,Ernte!$B$2:$B$401,$A112))</f>
        <v/>
      </c>
      <c r="J112" s="30" t="str">
        <f aca="false">IF($A112="","",SUMIFS(Ernte!$L$2:$L$401,Ernte!$B$2:$B$401,$A112))</f>
        <v/>
      </c>
      <c r="K112" s="30" t="str">
        <f aca="false">IF($A112="","",ROUND(N($I112)-N($J112),2))</f>
        <v/>
      </c>
      <c r="L112" s="30" t="str">
        <f aca="false">IF(OR($A112="",N($D112)=0),"",ROUND($K112/$D112,2))</f>
        <v/>
      </c>
      <c r="M112" s="30" t="str">
        <f aca="false">IF($A112="","",ROUND(SUMIFS(Ernte!$K$2:$K$401,Ernte!$B$2:$B$401,$A112)/60,2))</f>
        <v/>
      </c>
      <c r="N112" s="33" t="str">
        <f aca="false">IF(OR($A112="",N($M112)=0),"",ROUND($F112/$M112,1))</f>
        <v/>
      </c>
      <c r="O112" s="34" t="str">
        <f aca="false">IF($A112="","",IFERROR(IF(_xlfn.MINIFS(Ernte!$A$2:$A$401,Ernte!$B$2:$B$401,$A112)=0,"",_xlfn.MINIFS(Ernte!$A$2:$A$401,Ernte!$B$2:$B$401,$A112)),""))</f>
        <v/>
      </c>
      <c r="P112" s="34" t="str">
        <f aca="false">IF($A112="","",IFERROR(IF(_xlfn.MAXIFS(Ernte!$A$2:$A$401,Ernte!$B$2:$B$401,$A112)=0,"",_xlfn.MAXIFS(Ernte!$A$2:$A$401,Ernte!$B$2:$B$401,$A112)),""))</f>
        <v/>
      </c>
    </row>
    <row r="113" customFormat="false" ht="15" hidden="false" customHeight="false" outlineLevel="0" collapsed="false">
      <c r="A113" s="12" t="str">
        <f aca="false">IF(Sätze!$B113="","",Sätze!$B113)</f>
        <v/>
      </c>
      <c r="B113" s="12" t="str">
        <f aca="false">IF($A113="","",Sätze!$C113)</f>
        <v/>
      </c>
      <c r="C113" s="31" t="str">
        <f aca="false">IF($A113="","",Sätze!$E113)</f>
        <v/>
      </c>
      <c r="D113" s="30" t="str">
        <f aca="false">IF($A113="","",Sätze!$F113)</f>
        <v/>
      </c>
      <c r="E113" s="12" t="str">
        <f aca="false">IF($A113="","",COUNTIFS(Ernte!$B$2:$B$401,$A113))</f>
        <v/>
      </c>
      <c r="F113" s="30" t="str">
        <f aca="false">IF($A113="","",SUMIFS(Ernte!$F$2:$F$401,Ernte!$B$2:$B$401,$A113))</f>
        <v/>
      </c>
      <c r="G113" s="32" t="str">
        <f aca="false">IF(OR($A113="",N($C113)=0),"",ROUND($F113/$C113,3))</f>
        <v/>
      </c>
      <c r="H113" s="30" t="str">
        <f aca="false">IF(OR($A113="",N($D113)=0),"",ROUND($F113/$D113,2))</f>
        <v/>
      </c>
      <c r="I113" s="30" t="str">
        <f aca="false">IF($A113="","",SUMIFS(Ernte!$J$2:$J$401,Ernte!$B$2:$B$401,$A113))</f>
        <v/>
      </c>
      <c r="J113" s="30" t="str">
        <f aca="false">IF($A113="","",SUMIFS(Ernte!$L$2:$L$401,Ernte!$B$2:$B$401,$A113))</f>
        <v/>
      </c>
      <c r="K113" s="30" t="str">
        <f aca="false">IF($A113="","",ROUND(N($I113)-N($J113),2))</f>
        <v/>
      </c>
      <c r="L113" s="30" t="str">
        <f aca="false">IF(OR($A113="",N($D113)=0),"",ROUND($K113/$D113,2))</f>
        <v/>
      </c>
      <c r="M113" s="30" t="str">
        <f aca="false">IF($A113="","",ROUND(SUMIFS(Ernte!$K$2:$K$401,Ernte!$B$2:$B$401,$A113)/60,2))</f>
        <v/>
      </c>
      <c r="N113" s="33" t="str">
        <f aca="false">IF(OR($A113="",N($M113)=0),"",ROUND($F113/$M113,1))</f>
        <v/>
      </c>
      <c r="O113" s="34" t="str">
        <f aca="false">IF($A113="","",IFERROR(IF(_xlfn.MINIFS(Ernte!$A$2:$A$401,Ernte!$B$2:$B$401,$A113)=0,"",_xlfn.MINIFS(Ernte!$A$2:$A$401,Ernte!$B$2:$B$401,$A113)),""))</f>
        <v/>
      </c>
      <c r="P113" s="34" t="str">
        <f aca="false">IF($A113="","",IFERROR(IF(_xlfn.MAXIFS(Ernte!$A$2:$A$401,Ernte!$B$2:$B$401,$A113)=0,"",_xlfn.MAXIFS(Ernte!$A$2:$A$401,Ernte!$B$2:$B$401,$A113)),""))</f>
        <v/>
      </c>
    </row>
    <row r="114" customFormat="false" ht="15" hidden="false" customHeight="false" outlineLevel="0" collapsed="false">
      <c r="A114" s="12" t="str">
        <f aca="false">IF(Sätze!$B114="","",Sätze!$B114)</f>
        <v/>
      </c>
      <c r="B114" s="12" t="str">
        <f aca="false">IF($A114="","",Sätze!$C114)</f>
        <v/>
      </c>
      <c r="C114" s="31" t="str">
        <f aca="false">IF($A114="","",Sätze!$E114)</f>
        <v/>
      </c>
      <c r="D114" s="30" t="str">
        <f aca="false">IF($A114="","",Sätze!$F114)</f>
        <v/>
      </c>
      <c r="E114" s="12" t="str">
        <f aca="false">IF($A114="","",COUNTIFS(Ernte!$B$2:$B$401,$A114))</f>
        <v/>
      </c>
      <c r="F114" s="30" t="str">
        <f aca="false">IF($A114="","",SUMIFS(Ernte!$F$2:$F$401,Ernte!$B$2:$B$401,$A114))</f>
        <v/>
      </c>
      <c r="G114" s="32" t="str">
        <f aca="false">IF(OR($A114="",N($C114)=0),"",ROUND($F114/$C114,3))</f>
        <v/>
      </c>
      <c r="H114" s="30" t="str">
        <f aca="false">IF(OR($A114="",N($D114)=0),"",ROUND($F114/$D114,2))</f>
        <v/>
      </c>
      <c r="I114" s="30" t="str">
        <f aca="false">IF($A114="","",SUMIFS(Ernte!$J$2:$J$401,Ernte!$B$2:$B$401,$A114))</f>
        <v/>
      </c>
      <c r="J114" s="30" t="str">
        <f aca="false">IF($A114="","",SUMIFS(Ernte!$L$2:$L$401,Ernte!$B$2:$B$401,$A114))</f>
        <v/>
      </c>
      <c r="K114" s="30" t="str">
        <f aca="false">IF($A114="","",ROUND(N($I114)-N($J114),2))</f>
        <v/>
      </c>
      <c r="L114" s="30" t="str">
        <f aca="false">IF(OR($A114="",N($D114)=0),"",ROUND($K114/$D114,2))</f>
        <v/>
      </c>
      <c r="M114" s="30" t="str">
        <f aca="false">IF($A114="","",ROUND(SUMIFS(Ernte!$K$2:$K$401,Ernte!$B$2:$B$401,$A114)/60,2))</f>
        <v/>
      </c>
      <c r="N114" s="33" t="str">
        <f aca="false">IF(OR($A114="",N($M114)=0),"",ROUND($F114/$M114,1))</f>
        <v/>
      </c>
      <c r="O114" s="34" t="str">
        <f aca="false">IF($A114="","",IFERROR(IF(_xlfn.MINIFS(Ernte!$A$2:$A$401,Ernte!$B$2:$B$401,$A114)=0,"",_xlfn.MINIFS(Ernte!$A$2:$A$401,Ernte!$B$2:$B$401,$A114)),""))</f>
        <v/>
      </c>
      <c r="P114" s="34" t="str">
        <f aca="false">IF($A114="","",IFERROR(IF(_xlfn.MAXIFS(Ernte!$A$2:$A$401,Ernte!$B$2:$B$401,$A114)=0,"",_xlfn.MAXIFS(Ernte!$A$2:$A$401,Ernte!$B$2:$B$401,$A114)),""))</f>
        <v/>
      </c>
    </row>
    <row r="115" customFormat="false" ht="15" hidden="false" customHeight="false" outlineLevel="0" collapsed="false">
      <c r="A115" s="12" t="str">
        <f aca="false">IF(Sätze!$B115="","",Sätze!$B115)</f>
        <v/>
      </c>
      <c r="B115" s="12" t="str">
        <f aca="false">IF($A115="","",Sätze!$C115)</f>
        <v/>
      </c>
      <c r="C115" s="31" t="str">
        <f aca="false">IF($A115="","",Sätze!$E115)</f>
        <v/>
      </c>
      <c r="D115" s="30" t="str">
        <f aca="false">IF($A115="","",Sätze!$F115)</f>
        <v/>
      </c>
      <c r="E115" s="12" t="str">
        <f aca="false">IF($A115="","",COUNTIFS(Ernte!$B$2:$B$401,$A115))</f>
        <v/>
      </c>
      <c r="F115" s="30" t="str">
        <f aca="false">IF($A115="","",SUMIFS(Ernte!$F$2:$F$401,Ernte!$B$2:$B$401,$A115))</f>
        <v/>
      </c>
      <c r="G115" s="32" t="str">
        <f aca="false">IF(OR($A115="",N($C115)=0),"",ROUND($F115/$C115,3))</f>
        <v/>
      </c>
      <c r="H115" s="30" t="str">
        <f aca="false">IF(OR($A115="",N($D115)=0),"",ROUND($F115/$D115,2))</f>
        <v/>
      </c>
      <c r="I115" s="30" t="str">
        <f aca="false">IF($A115="","",SUMIFS(Ernte!$J$2:$J$401,Ernte!$B$2:$B$401,$A115))</f>
        <v/>
      </c>
      <c r="J115" s="30" t="str">
        <f aca="false">IF($A115="","",SUMIFS(Ernte!$L$2:$L$401,Ernte!$B$2:$B$401,$A115))</f>
        <v/>
      </c>
      <c r="K115" s="30" t="str">
        <f aca="false">IF($A115="","",ROUND(N($I115)-N($J115),2))</f>
        <v/>
      </c>
      <c r="L115" s="30" t="str">
        <f aca="false">IF(OR($A115="",N($D115)=0),"",ROUND($K115/$D115,2))</f>
        <v/>
      </c>
      <c r="M115" s="30" t="str">
        <f aca="false">IF($A115="","",ROUND(SUMIFS(Ernte!$K$2:$K$401,Ernte!$B$2:$B$401,$A115)/60,2))</f>
        <v/>
      </c>
      <c r="N115" s="33" t="str">
        <f aca="false">IF(OR($A115="",N($M115)=0),"",ROUND($F115/$M115,1))</f>
        <v/>
      </c>
      <c r="O115" s="34" t="str">
        <f aca="false">IF($A115="","",IFERROR(IF(_xlfn.MINIFS(Ernte!$A$2:$A$401,Ernte!$B$2:$B$401,$A115)=0,"",_xlfn.MINIFS(Ernte!$A$2:$A$401,Ernte!$B$2:$B$401,$A115)),""))</f>
        <v/>
      </c>
      <c r="P115" s="34" t="str">
        <f aca="false">IF($A115="","",IFERROR(IF(_xlfn.MAXIFS(Ernte!$A$2:$A$401,Ernte!$B$2:$B$401,$A115)=0,"",_xlfn.MAXIFS(Ernte!$A$2:$A$401,Ernte!$B$2:$B$401,$A115)),""))</f>
        <v/>
      </c>
    </row>
    <row r="116" customFormat="false" ht="15" hidden="false" customHeight="false" outlineLevel="0" collapsed="false">
      <c r="A116" s="12" t="str">
        <f aca="false">IF(Sätze!$B116="","",Sätze!$B116)</f>
        <v/>
      </c>
      <c r="B116" s="12" t="str">
        <f aca="false">IF($A116="","",Sätze!$C116)</f>
        <v/>
      </c>
      <c r="C116" s="31" t="str">
        <f aca="false">IF($A116="","",Sätze!$E116)</f>
        <v/>
      </c>
      <c r="D116" s="30" t="str">
        <f aca="false">IF($A116="","",Sätze!$F116)</f>
        <v/>
      </c>
      <c r="E116" s="12" t="str">
        <f aca="false">IF($A116="","",COUNTIFS(Ernte!$B$2:$B$401,$A116))</f>
        <v/>
      </c>
      <c r="F116" s="30" t="str">
        <f aca="false">IF($A116="","",SUMIFS(Ernte!$F$2:$F$401,Ernte!$B$2:$B$401,$A116))</f>
        <v/>
      </c>
      <c r="G116" s="32" t="str">
        <f aca="false">IF(OR($A116="",N($C116)=0),"",ROUND($F116/$C116,3))</f>
        <v/>
      </c>
      <c r="H116" s="30" t="str">
        <f aca="false">IF(OR($A116="",N($D116)=0),"",ROUND($F116/$D116,2))</f>
        <v/>
      </c>
      <c r="I116" s="30" t="str">
        <f aca="false">IF($A116="","",SUMIFS(Ernte!$J$2:$J$401,Ernte!$B$2:$B$401,$A116))</f>
        <v/>
      </c>
      <c r="J116" s="30" t="str">
        <f aca="false">IF($A116="","",SUMIFS(Ernte!$L$2:$L$401,Ernte!$B$2:$B$401,$A116))</f>
        <v/>
      </c>
      <c r="K116" s="30" t="str">
        <f aca="false">IF($A116="","",ROUND(N($I116)-N($J116),2))</f>
        <v/>
      </c>
      <c r="L116" s="30" t="str">
        <f aca="false">IF(OR($A116="",N($D116)=0),"",ROUND($K116/$D116,2))</f>
        <v/>
      </c>
      <c r="M116" s="30" t="str">
        <f aca="false">IF($A116="","",ROUND(SUMIFS(Ernte!$K$2:$K$401,Ernte!$B$2:$B$401,$A116)/60,2))</f>
        <v/>
      </c>
      <c r="N116" s="33" t="str">
        <f aca="false">IF(OR($A116="",N($M116)=0),"",ROUND($F116/$M116,1))</f>
        <v/>
      </c>
      <c r="O116" s="34" t="str">
        <f aca="false">IF($A116="","",IFERROR(IF(_xlfn.MINIFS(Ernte!$A$2:$A$401,Ernte!$B$2:$B$401,$A116)=0,"",_xlfn.MINIFS(Ernte!$A$2:$A$401,Ernte!$B$2:$B$401,$A116)),""))</f>
        <v/>
      </c>
      <c r="P116" s="34" t="str">
        <f aca="false">IF($A116="","",IFERROR(IF(_xlfn.MAXIFS(Ernte!$A$2:$A$401,Ernte!$B$2:$B$401,$A116)=0,"",_xlfn.MAXIFS(Ernte!$A$2:$A$401,Ernte!$B$2:$B$401,$A116)),""))</f>
        <v/>
      </c>
    </row>
    <row r="117" customFormat="false" ht="15" hidden="false" customHeight="false" outlineLevel="0" collapsed="false">
      <c r="A117" s="12" t="str">
        <f aca="false">IF(Sätze!$B117="","",Sätze!$B117)</f>
        <v/>
      </c>
      <c r="B117" s="12" t="str">
        <f aca="false">IF($A117="","",Sätze!$C117)</f>
        <v/>
      </c>
      <c r="C117" s="31" t="str">
        <f aca="false">IF($A117="","",Sätze!$E117)</f>
        <v/>
      </c>
      <c r="D117" s="30" t="str">
        <f aca="false">IF($A117="","",Sätze!$F117)</f>
        <v/>
      </c>
      <c r="E117" s="12" t="str">
        <f aca="false">IF($A117="","",COUNTIFS(Ernte!$B$2:$B$401,$A117))</f>
        <v/>
      </c>
      <c r="F117" s="30" t="str">
        <f aca="false">IF($A117="","",SUMIFS(Ernte!$F$2:$F$401,Ernte!$B$2:$B$401,$A117))</f>
        <v/>
      </c>
      <c r="G117" s="32" t="str">
        <f aca="false">IF(OR($A117="",N($C117)=0),"",ROUND($F117/$C117,3))</f>
        <v/>
      </c>
      <c r="H117" s="30" t="str">
        <f aca="false">IF(OR($A117="",N($D117)=0),"",ROUND($F117/$D117,2))</f>
        <v/>
      </c>
      <c r="I117" s="30" t="str">
        <f aca="false">IF($A117="","",SUMIFS(Ernte!$J$2:$J$401,Ernte!$B$2:$B$401,$A117))</f>
        <v/>
      </c>
      <c r="J117" s="30" t="str">
        <f aca="false">IF($A117="","",SUMIFS(Ernte!$L$2:$L$401,Ernte!$B$2:$B$401,$A117))</f>
        <v/>
      </c>
      <c r="K117" s="30" t="str">
        <f aca="false">IF($A117="","",ROUND(N($I117)-N($J117),2))</f>
        <v/>
      </c>
      <c r="L117" s="30" t="str">
        <f aca="false">IF(OR($A117="",N($D117)=0),"",ROUND($K117/$D117,2))</f>
        <v/>
      </c>
      <c r="M117" s="30" t="str">
        <f aca="false">IF($A117="","",ROUND(SUMIFS(Ernte!$K$2:$K$401,Ernte!$B$2:$B$401,$A117)/60,2))</f>
        <v/>
      </c>
      <c r="N117" s="33" t="str">
        <f aca="false">IF(OR($A117="",N($M117)=0),"",ROUND($F117/$M117,1))</f>
        <v/>
      </c>
      <c r="O117" s="34" t="str">
        <f aca="false">IF($A117="","",IFERROR(IF(_xlfn.MINIFS(Ernte!$A$2:$A$401,Ernte!$B$2:$B$401,$A117)=0,"",_xlfn.MINIFS(Ernte!$A$2:$A$401,Ernte!$B$2:$B$401,$A117)),""))</f>
        <v/>
      </c>
      <c r="P117" s="34" t="str">
        <f aca="false">IF($A117="","",IFERROR(IF(_xlfn.MAXIFS(Ernte!$A$2:$A$401,Ernte!$B$2:$B$401,$A117)=0,"",_xlfn.MAXIFS(Ernte!$A$2:$A$401,Ernte!$B$2:$B$401,$A117)),""))</f>
        <v/>
      </c>
    </row>
    <row r="118" customFormat="false" ht="15" hidden="false" customHeight="false" outlineLevel="0" collapsed="false">
      <c r="A118" s="12" t="str">
        <f aca="false">IF(Sätze!$B118="","",Sätze!$B118)</f>
        <v/>
      </c>
      <c r="B118" s="12" t="str">
        <f aca="false">IF($A118="","",Sätze!$C118)</f>
        <v/>
      </c>
      <c r="C118" s="31" t="str">
        <f aca="false">IF($A118="","",Sätze!$E118)</f>
        <v/>
      </c>
      <c r="D118" s="30" t="str">
        <f aca="false">IF($A118="","",Sätze!$F118)</f>
        <v/>
      </c>
      <c r="E118" s="12" t="str">
        <f aca="false">IF($A118="","",COUNTIFS(Ernte!$B$2:$B$401,$A118))</f>
        <v/>
      </c>
      <c r="F118" s="30" t="str">
        <f aca="false">IF($A118="","",SUMIFS(Ernte!$F$2:$F$401,Ernte!$B$2:$B$401,$A118))</f>
        <v/>
      </c>
      <c r="G118" s="32" t="str">
        <f aca="false">IF(OR($A118="",N($C118)=0),"",ROUND($F118/$C118,3))</f>
        <v/>
      </c>
      <c r="H118" s="30" t="str">
        <f aca="false">IF(OR($A118="",N($D118)=0),"",ROUND($F118/$D118,2))</f>
        <v/>
      </c>
      <c r="I118" s="30" t="str">
        <f aca="false">IF($A118="","",SUMIFS(Ernte!$J$2:$J$401,Ernte!$B$2:$B$401,$A118))</f>
        <v/>
      </c>
      <c r="J118" s="30" t="str">
        <f aca="false">IF($A118="","",SUMIFS(Ernte!$L$2:$L$401,Ernte!$B$2:$B$401,$A118))</f>
        <v/>
      </c>
      <c r="K118" s="30" t="str">
        <f aca="false">IF($A118="","",ROUND(N($I118)-N($J118),2))</f>
        <v/>
      </c>
      <c r="L118" s="30" t="str">
        <f aca="false">IF(OR($A118="",N($D118)=0),"",ROUND($K118/$D118,2))</f>
        <v/>
      </c>
      <c r="M118" s="30" t="str">
        <f aca="false">IF($A118="","",ROUND(SUMIFS(Ernte!$K$2:$K$401,Ernte!$B$2:$B$401,$A118)/60,2))</f>
        <v/>
      </c>
      <c r="N118" s="33" t="str">
        <f aca="false">IF(OR($A118="",N($M118)=0),"",ROUND($F118/$M118,1))</f>
        <v/>
      </c>
      <c r="O118" s="34" t="str">
        <f aca="false">IF($A118="","",IFERROR(IF(_xlfn.MINIFS(Ernte!$A$2:$A$401,Ernte!$B$2:$B$401,$A118)=0,"",_xlfn.MINIFS(Ernte!$A$2:$A$401,Ernte!$B$2:$B$401,$A118)),""))</f>
        <v/>
      </c>
      <c r="P118" s="34" t="str">
        <f aca="false">IF($A118="","",IFERROR(IF(_xlfn.MAXIFS(Ernte!$A$2:$A$401,Ernte!$B$2:$B$401,$A118)=0,"",_xlfn.MAXIFS(Ernte!$A$2:$A$401,Ernte!$B$2:$B$401,$A118)),""))</f>
        <v/>
      </c>
    </row>
    <row r="119" customFormat="false" ht="15" hidden="false" customHeight="false" outlineLevel="0" collapsed="false">
      <c r="A119" s="12" t="str">
        <f aca="false">IF(Sätze!$B119="","",Sätze!$B119)</f>
        <v/>
      </c>
      <c r="B119" s="12" t="str">
        <f aca="false">IF($A119="","",Sätze!$C119)</f>
        <v/>
      </c>
      <c r="C119" s="31" t="str">
        <f aca="false">IF($A119="","",Sätze!$E119)</f>
        <v/>
      </c>
      <c r="D119" s="30" t="str">
        <f aca="false">IF($A119="","",Sätze!$F119)</f>
        <v/>
      </c>
      <c r="E119" s="12" t="str">
        <f aca="false">IF($A119="","",COUNTIFS(Ernte!$B$2:$B$401,$A119))</f>
        <v/>
      </c>
      <c r="F119" s="30" t="str">
        <f aca="false">IF($A119="","",SUMIFS(Ernte!$F$2:$F$401,Ernte!$B$2:$B$401,$A119))</f>
        <v/>
      </c>
      <c r="G119" s="32" t="str">
        <f aca="false">IF(OR($A119="",N($C119)=0),"",ROUND($F119/$C119,3))</f>
        <v/>
      </c>
      <c r="H119" s="30" t="str">
        <f aca="false">IF(OR($A119="",N($D119)=0),"",ROUND($F119/$D119,2))</f>
        <v/>
      </c>
      <c r="I119" s="30" t="str">
        <f aca="false">IF($A119="","",SUMIFS(Ernte!$J$2:$J$401,Ernte!$B$2:$B$401,$A119))</f>
        <v/>
      </c>
      <c r="J119" s="30" t="str">
        <f aca="false">IF($A119="","",SUMIFS(Ernte!$L$2:$L$401,Ernte!$B$2:$B$401,$A119))</f>
        <v/>
      </c>
      <c r="K119" s="30" t="str">
        <f aca="false">IF($A119="","",ROUND(N($I119)-N($J119),2))</f>
        <v/>
      </c>
      <c r="L119" s="30" t="str">
        <f aca="false">IF(OR($A119="",N($D119)=0),"",ROUND($K119/$D119,2))</f>
        <v/>
      </c>
      <c r="M119" s="30" t="str">
        <f aca="false">IF($A119="","",ROUND(SUMIFS(Ernte!$K$2:$K$401,Ernte!$B$2:$B$401,$A119)/60,2))</f>
        <v/>
      </c>
      <c r="N119" s="33" t="str">
        <f aca="false">IF(OR($A119="",N($M119)=0),"",ROUND($F119/$M119,1))</f>
        <v/>
      </c>
      <c r="O119" s="34" t="str">
        <f aca="false">IF($A119="","",IFERROR(IF(_xlfn.MINIFS(Ernte!$A$2:$A$401,Ernte!$B$2:$B$401,$A119)=0,"",_xlfn.MINIFS(Ernte!$A$2:$A$401,Ernte!$B$2:$B$401,$A119)),""))</f>
        <v/>
      </c>
      <c r="P119" s="34" t="str">
        <f aca="false">IF($A119="","",IFERROR(IF(_xlfn.MAXIFS(Ernte!$A$2:$A$401,Ernte!$B$2:$B$401,$A119)=0,"",_xlfn.MAXIFS(Ernte!$A$2:$A$401,Ernte!$B$2:$B$401,$A119)),""))</f>
        <v/>
      </c>
    </row>
    <row r="120" customFormat="false" ht="15" hidden="false" customHeight="false" outlineLevel="0" collapsed="false">
      <c r="A120" s="12" t="str">
        <f aca="false">IF(Sätze!$B120="","",Sätze!$B120)</f>
        <v/>
      </c>
      <c r="B120" s="12" t="str">
        <f aca="false">IF($A120="","",Sätze!$C120)</f>
        <v/>
      </c>
      <c r="C120" s="31" t="str">
        <f aca="false">IF($A120="","",Sätze!$E120)</f>
        <v/>
      </c>
      <c r="D120" s="30" t="str">
        <f aca="false">IF($A120="","",Sätze!$F120)</f>
        <v/>
      </c>
      <c r="E120" s="12" t="str">
        <f aca="false">IF($A120="","",COUNTIFS(Ernte!$B$2:$B$401,$A120))</f>
        <v/>
      </c>
      <c r="F120" s="30" t="str">
        <f aca="false">IF($A120="","",SUMIFS(Ernte!$F$2:$F$401,Ernte!$B$2:$B$401,$A120))</f>
        <v/>
      </c>
      <c r="G120" s="32" t="str">
        <f aca="false">IF(OR($A120="",N($C120)=0),"",ROUND($F120/$C120,3))</f>
        <v/>
      </c>
      <c r="H120" s="30" t="str">
        <f aca="false">IF(OR($A120="",N($D120)=0),"",ROUND($F120/$D120,2))</f>
        <v/>
      </c>
      <c r="I120" s="30" t="str">
        <f aca="false">IF($A120="","",SUMIFS(Ernte!$J$2:$J$401,Ernte!$B$2:$B$401,$A120))</f>
        <v/>
      </c>
      <c r="J120" s="30" t="str">
        <f aca="false">IF($A120="","",SUMIFS(Ernte!$L$2:$L$401,Ernte!$B$2:$B$401,$A120))</f>
        <v/>
      </c>
      <c r="K120" s="30" t="str">
        <f aca="false">IF($A120="","",ROUND(N($I120)-N($J120),2))</f>
        <v/>
      </c>
      <c r="L120" s="30" t="str">
        <f aca="false">IF(OR($A120="",N($D120)=0),"",ROUND($K120/$D120,2))</f>
        <v/>
      </c>
      <c r="M120" s="30" t="str">
        <f aca="false">IF($A120="","",ROUND(SUMIFS(Ernte!$K$2:$K$401,Ernte!$B$2:$B$401,$A120)/60,2))</f>
        <v/>
      </c>
      <c r="N120" s="33" t="str">
        <f aca="false">IF(OR($A120="",N($M120)=0),"",ROUND($F120/$M120,1))</f>
        <v/>
      </c>
      <c r="O120" s="34" t="str">
        <f aca="false">IF($A120="","",IFERROR(IF(_xlfn.MINIFS(Ernte!$A$2:$A$401,Ernte!$B$2:$B$401,$A120)=0,"",_xlfn.MINIFS(Ernte!$A$2:$A$401,Ernte!$B$2:$B$401,$A120)),""))</f>
        <v/>
      </c>
      <c r="P120" s="34" t="str">
        <f aca="false">IF($A120="","",IFERROR(IF(_xlfn.MAXIFS(Ernte!$A$2:$A$401,Ernte!$B$2:$B$401,$A120)=0,"",_xlfn.MAXIFS(Ernte!$A$2:$A$401,Ernte!$B$2:$B$401,$A120)),""))</f>
        <v/>
      </c>
    </row>
    <row r="121" customFormat="false" ht="15" hidden="false" customHeight="false" outlineLevel="0" collapsed="false">
      <c r="A121" s="12" t="str">
        <f aca="false">IF(Sätze!$B121="","",Sätze!$B121)</f>
        <v/>
      </c>
      <c r="B121" s="12" t="str">
        <f aca="false">IF($A121="","",Sätze!$C121)</f>
        <v/>
      </c>
      <c r="C121" s="31" t="str">
        <f aca="false">IF($A121="","",Sätze!$E121)</f>
        <v/>
      </c>
      <c r="D121" s="30" t="str">
        <f aca="false">IF($A121="","",Sätze!$F121)</f>
        <v/>
      </c>
      <c r="E121" s="12" t="str">
        <f aca="false">IF($A121="","",COUNTIFS(Ernte!$B$2:$B$401,$A121))</f>
        <v/>
      </c>
      <c r="F121" s="30" t="str">
        <f aca="false">IF($A121="","",SUMIFS(Ernte!$F$2:$F$401,Ernte!$B$2:$B$401,$A121))</f>
        <v/>
      </c>
      <c r="G121" s="32" t="str">
        <f aca="false">IF(OR($A121="",N($C121)=0),"",ROUND($F121/$C121,3))</f>
        <v/>
      </c>
      <c r="H121" s="30" t="str">
        <f aca="false">IF(OR($A121="",N($D121)=0),"",ROUND($F121/$D121,2))</f>
        <v/>
      </c>
      <c r="I121" s="30" t="str">
        <f aca="false">IF($A121="","",SUMIFS(Ernte!$J$2:$J$401,Ernte!$B$2:$B$401,$A121))</f>
        <v/>
      </c>
      <c r="J121" s="30" t="str">
        <f aca="false">IF($A121="","",SUMIFS(Ernte!$L$2:$L$401,Ernte!$B$2:$B$401,$A121))</f>
        <v/>
      </c>
      <c r="K121" s="30" t="str">
        <f aca="false">IF($A121="","",ROUND(N($I121)-N($J121),2))</f>
        <v/>
      </c>
      <c r="L121" s="30" t="str">
        <f aca="false">IF(OR($A121="",N($D121)=0),"",ROUND($K121/$D121,2))</f>
        <v/>
      </c>
      <c r="M121" s="30" t="str">
        <f aca="false">IF($A121="","",ROUND(SUMIFS(Ernte!$K$2:$K$401,Ernte!$B$2:$B$401,$A121)/60,2))</f>
        <v/>
      </c>
      <c r="N121" s="33" t="str">
        <f aca="false">IF(OR($A121="",N($M121)=0),"",ROUND($F121/$M121,1))</f>
        <v/>
      </c>
      <c r="O121" s="34" t="str">
        <f aca="false">IF($A121="","",IFERROR(IF(_xlfn.MINIFS(Ernte!$A$2:$A$401,Ernte!$B$2:$B$401,$A121)=0,"",_xlfn.MINIFS(Ernte!$A$2:$A$401,Ernte!$B$2:$B$401,$A121)),""))</f>
        <v/>
      </c>
      <c r="P121" s="34" t="str">
        <f aca="false">IF($A121="","",IFERROR(IF(_xlfn.MAXIFS(Ernte!$A$2:$A$401,Ernte!$B$2:$B$401,$A121)=0,"",_xlfn.MAXIFS(Ernte!$A$2:$A$401,Ernte!$B$2:$B$401,$A121)),""))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0"/>
    <col collapsed="false" customWidth="true" hidden="false" outlineLevel="0" max="3" min="3" style="0" width="12"/>
    <col collapsed="false" customWidth="true" hidden="false" outlineLevel="0" max="4" min="4" style="0" width="14"/>
    <col collapsed="false" customWidth="true" hidden="false" outlineLevel="0" max="5" min="5" style="0" width="12"/>
    <col collapsed="false" customWidth="true" hidden="false" outlineLevel="0" max="6" min="6" style="0" width="16"/>
    <col collapsed="false" customWidth="true" hidden="false" outlineLevel="0" max="7" min="7" style="0" width="12"/>
  </cols>
  <sheetData>
    <row r="1" customFormat="false" ht="33.75" hidden="false" customHeight="true" outlineLevel="0" collapsed="false">
      <c r="A1" s="14" t="s">
        <v>76</v>
      </c>
      <c r="B1" s="14" t="s">
        <v>96</v>
      </c>
      <c r="C1" s="14" t="s">
        <v>89</v>
      </c>
      <c r="D1" s="14" t="s">
        <v>104</v>
      </c>
      <c r="E1" s="14" t="s">
        <v>90</v>
      </c>
      <c r="F1" s="14" t="s">
        <v>105</v>
      </c>
      <c r="G1" s="14" t="s">
        <v>106</v>
      </c>
    </row>
    <row r="2" customFormat="false" ht="15" hidden="false" customHeight="false" outlineLevel="0" collapsed="false">
      <c r="A2" s="12" t="str">
        <f aca="false">IF(Kanäle!$B2="","",Kanäle!$B2)</f>
        <v>Hofladen</v>
      </c>
      <c r="B2" s="12" t="n">
        <f aca="false">IF($A2="","",COUNTIFS(Ernte!$H$2:$H$401,$A2))</f>
        <v>1</v>
      </c>
      <c r="C2" s="30" t="n">
        <f aca="false">IF($A2="","",SUMIFS(Ernte!$F$2:$F$401,Ernte!$H$2:$H$401,$A2))</f>
        <v>38</v>
      </c>
      <c r="D2" s="35" t="n">
        <f aca="false">IF(OR($A2="",N($C$23)=0),"",$C2/$C$23)</f>
        <v>1</v>
      </c>
      <c r="E2" s="30" t="n">
        <f aca="false">IF($A2="","",SUMIFS(Ernte!$J$2:$J$401,Ernte!$H$2:$H$401,$A2))</f>
        <v>0</v>
      </c>
      <c r="F2" s="35" t="str">
        <f aca="false">IF(OR($A2="",N($E$23)=0),"",$E2/$E$23)</f>
        <v/>
      </c>
      <c r="G2" s="30" t="n">
        <f aca="false">IF(OR($A2="",N($C2)=0),"",ROUND($E2/$C2,2))</f>
        <v>0</v>
      </c>
    </row>
    <row r="3" customFormat="false" ht="15" hidden="false" customHeight="false" outlineLevel="0" collapsed="false">
      <c r="A3" s="12" t="str">
        <f aca="false">IF(Kanäle!$B3="","",Kanäle!$B3)</f>
        <v/>
      </c>
      <c r="B3" s="12" t="str">
        <f aca="false">IF($A3="","",COUNTIFS(Ernte!$H$2:$H$401,$A3))</f>
        <v/>
      </c>
      <c r="C3" s="30" t="str">
        <f aca="false">IF($A3="","",SUMIFS(Ernte!$F$2:$F$401,Ernte!$H$2:$H$401,$A3))</f>
        <v/>
      </c>
      <c r="D3" s="35" t="str">
        <f aca="false">IF(OR($A3="",N($C$23)=0),"",$C3/$C$23)</f>
        <v/>
      </c>
      <c r="E3" s="30" t="str">
        <f aca="false">IF($A3="","",SUMIFS(Ernte!$J$2:$J$401,Ernte!$H$2:$H$401,$A3))</f>
        <v/>
      </c>
      <c r="F3" s="35" t="str">
        <f aca="false">IF(OR($A3="",N($E$23)=0),"",$E3/$E$23)</f>
        <v/>
      </c>
      <c r="G3" s="30" t="str">
        <f aca="false">IF(OR($A3="",N($C3)=0),"",ROUND($E3/$C3,2))</f>
        <v/>
      </c>
    </row>
    <row r="4" customFormat="false" ht="15" hidden="false" customHeight="false" outlineLevel="0" collapsed="false">
      <c r="A4" s="12" t="str">
        <f aca="false">IF(Kanäle!$B4="","",Kanäle!$B4)</f>
        <v/>
      </c>
      <c r="B4" s="12" t="str">
        <f aca="false">IF($A4="","",COUNTIFS(Ernte!$H$2:$H$401,$A4))</f>
        <v/>
      </c>
      <c r="C4" s="30" t="str">
        <f aca="false">IF($A4="","",SUMIFS(Ernte!$F$2:$F$401,Ernte!$H$2:$H$401,$A4))</f>
        <v/>
      </c>
      <c r="D4" s="35" t="str">
        <f aca="false">IF(OR($A4="",N($C$23)=0),"",$C4/$C$23)</f>
        <v/>
      </c>
      <c r="E4" s="30" t="str">
        <f aca="false">IF($A4="","",SUMIFS(Ernte!$J$2:$J$401,Ernte!$H$2:$H$401,$A4))</f>
        <v/>
      </c>
      <c r="F4" s="35" t="str">
        <f aca="false">IF(OR($A4="",N($E$23)=0),"",$E4/$E$23)</f>
        <v/>
      </c>
      <c r="G4" s="30" t="str">
        <f aca="false">IF(OR($A4="",N($C4)=0),"",ROUND($E4/$C4,2))</f>
        <v/>
      </c>
    </row>
    <row r="5" customFormat="false" ht="15" hidden="false" customHeight="false" outlineLevel="0" collapsed="false">
      <c r="A5" s="12" t="str">
        <f aca="false">IF(Kanäle!$B5="","",Kanäle!$B5)</f>
        <v/>
      </c>
      <c r="B5" s="12" t="str">
        <f aca="false">IF($A5="","",COUNTIFS(Ernte!$H$2:$H$401,$A5))</f>
        <v/>
      </c>
      <c r="C5" s="30" t="str">
        <f aca="false">IF($A5="","",SUMIFS(Ernte!$F$2:$F$401,Ernte!$H$2:$H$401,$A5))</f>
        <v/>
      </c>
      <c r="D5" s="35" t="str">
        <f aca="false">IF(OR($A5="",N($C$23)=0),"",$C5/$C$23)</f>
        <v/>
      </c>
      <c r="E5" s="30" t="str">
        <f aca="false">IF($A5="","",SUMIFS(Ernte!$J$2:$J$401,Ernte!$H$2:$H$401,$A5))</f>
        <v/>
      </c>
      <c r="F5" s="35" t="str">
        <f aca="false">IF(OR($A5="",N($E$23)=0),"",$E5/$E$23)</f>
        <v/>
      </c>
      <c r="G5" s="30" t="str">
        <f aca="false">IF(OR($A5="",N($C5)=0),"",ROUND($E5/$C5,2))</f>
        <v/>
      </c>
    </row>
    <row r="6" customFormat="false" ht="15" hidden="false" customHeight="false" outlineLevel="0" collapsed="false">
      <c r="A6" s="12" t="str">
        <f aca="false">IF(Kanäle!$B6="","",Kanäle!$B6)</f>
        <v/>
      </c>
      <c r="B6" s="12" t="str">
        <f aca="false">IF($A6="","",COUNTIFS(Ernte!$H$2:$H$401,$A6))</f>
        <v/>
      </c>
      <c r="C6" s="30" t="str">
        <f aca="false">IF($A6="","",SUMIFS(Ernte!$F$2:$F$401,Ernte!$H$2:$H$401,$A6))</f>
        <v/>
      </c>
      <c r="D6" s="35" t="str">
        <f aca="false">IF(OR($A6="",N($C$23)=0),"",$C6/$C$23)</f>
        <v/>
      </c>
      <c r="E6" s="30" t="str">
        <f aca="false">IF($A6="","",SUMIFS(Ernte!$J$2:$J$401,Ernte!$H$2:$H$401,$A6))</f>
        <v/>
      </c>
      <c r="F6" s="35" t="str">
        <f aca="false">IF(OR($A6="",N($E$23)=0),"",$E6/$E$23)</f>
        <v/>
      </c>
      <c r="G6" s="30" t="str">
        <f aca="false">IF(OR($A6="",N($C6)=0),"",ROUND($E6/$C6,2))</f>
        <v/>
      </c>
    </row>
    <row r="7" customFormat="false" ht="15" hidden="false" customHeight="false" outlineLevel="0" collapsed="false">
      <c r="A7" s="12" t="str">
        <f aca="false">IF(Kanäle!$B7="","",Kanäle!$B7)</f>
        <v/>
      </c>
      <c r="B7" s="12" t="str">
        <f aca="false">IF($A7="","",COUNTIFS(Ernte!$H$2:$H$401,$A7))</f>
        <v/>
      </c>
      <c r="C7" s="30" t="str">
        <f aca="false">IF($A7="","",SUMIFS(Ernte!$F$2:$F$401,Ernte!$H$2:$H$401,$A7))</f>
        <v/>
      </c>
      <c r="D7" s="35" t="str">
        <f aca="false">IF(OR($A7="",N($C$23)=0),"",$C7/$C$23)</f>
        <v/>
      </c>
      <c r="E7" s="30" t="str">
        <f aca="false">IF($A7="","",SUMIFS(Ernte!$J$2:$J$401,Ernte!$H$2:$H$401,$A7))</f>
        <v/>
      </c>
      <c r="F7" s="35" t="str">
        <f aca="false">IF(OR($A7="",N($E$23)=0),"",$E7/$E$23)</f>
        <v/>
      </c>
      <c r="G7" s="30" t="str">
        <f aca="false">IF(OR($A7="",N($C7)=0),"",ROUND($E7/$C7,2))</f>
        <v/>
      </c>
    </row>
    <row r="8" customFormat="false" ht="15" hidden="false" customHeight="false" outlineLevel="0" collapsed="false">
      <c r="A8" s="12" t="str">
        <f aca="false">IF(Kanäle!$B8="","",Kanäle!$B8)</f>
        <v/>
      </c>
      <c r="B8" s="12" t="str">
        <f aca="false">IF($A8="","",COUNTIFS(Ernte!$H$2:$H$401,$A8))</f>
        <v/>
      </c>
      <c r="C8" s="30" t="str">
        <f aca="false">IF($A8="","",SUMIFS(Ernte!$F$2:$F$401,Ernte!$H$2:$H$401,$A8))</f>
        <v/>
      </c>
      <c r="D8" s="35" t="str">
        <f aca="false">IF(OR($A8="",N($C$23)=0),"",$C8/$C$23)</f>
        <v/>
      </c>
      <c r="E8" s="30" t="str">
        <f aca="false">IF($A8="","",SUMIFS(Ernte!$J$2:$J$401,Ernte!$H$2:$H$401,$A8))</f>
        <v/>
      </c>
      <c r="F8" s="35" t="str">
        <f aca="false">IF(OR($A8="",N($E$23)=0),"",$E8/$E$23)</f>
        <v/>
      </c>
      <c r="G8" s="30" t="str">
        <f aca="false">IF(OR($A8="",N($C8)=0),"",ROUND($E8/$C8,2))</f>
        <v/>
      </c>
    </row>
    <row r="9" customFormat="false" ht="15" hidden="false" customHeight="false" outlineLevel="0" collapsed="false">
      <c r="A9" s="12" t="str">
        <f aca="false">IF(Kanäle!$B9="","",Kanäle!$B9)</f>
        <v/>
      </c>
      <c r="B9" s="12" t="str">
        <f aca="false">IF($A9="","",COUNTIFS(Ernte!$H$2:$H$401,$A9))</f>
        <v/>
      </c>
      <c r="C9" s="30" t="str">
        <f aca="false">IF($A9="","",SUMIFS(Ernte!$F$2:$F$401,Ernte!$H$2:$H$401,$A9))</f>
        <v/>
      </c>
      <c r="D9" s="35" t="str">
        <f aca="false">IF(OR($A9="",N($C$23)=0),"",$C9/$C$23)</f>
        <v/>
      </c>
      <c r="E9" s="30" t="str">
        <f aca="false">IF($A9="","",SUMIFS(Ernte!$J$2:$J$401,Ernte!$H$2:$H$401,$A9))</f>
        <v/>
      </c>
      <c r="F9" s="35" t="str">
        <f aca="false">IF(OR($A9="",N($E$23)=0),"",$E9/$E$23)</f>
        <v/>
      </c>
      <c r="G9" s="30" t="str">
        <f aca="false">IF(OR($A9="",N($C9)=0),"",ROUND($E9/$C9,2))</f>
        <v/>
      </c>
    </row>
    <row r="10" customFormat="false" ht="15" hidden="false" customHeight="false" outlineLevel="0" collapsed="false">
      <c r="A10" s="12" t="str">
        <f aca="false">IF(Kanäle!$B10="","",Kanäle!$B10)</f>
        <v/>
      </c>
      <c r="B10" s="12" t="str">
        <f aca="false">IF($A10="","",COUNTIFS(Ernte!$H$2:$H$401,$A10))</f>
        <v/>
      </c>
      <c r="C10" s="30" t="str">
        <f aca="false">IF($A10="","",SUMIFS(Ernte!$F$2:$F$401,Ernte!$H$2:$H$401,$A10))</f>
        <v/>
      </c>
      <c r="D10" s="35" t="str">
        <f aca="false">IF(OR($A10="",N($C$23)=0),"",$C10/$C$23)</f>
        <v/>
      </c>
      <c r="E10" s="30" t="str">
        <f aca="false">IF($A10="","",SUMIFS(Ernte!$J$2:$J$401,Ernte!$H$2:$H$401,$A10))</f>
        <v/>
      </c>
      <c r="F10" s="35" t="str">
        <f aca="false">IF(OR($A10="",N($E$23)=0),"",$E10/$E$23)</f>
        <v/>
      </c>
      <c r="G10" s="30" t="str">
        <f aca="false">IF(OR($A10="",N($C10)=0),"",ROUND($E10/$C10,2))</f>
        <v/>
      </c>
    </row>
    <row r="11" customFormat="false" ht="15" hidden="false" customHeight="false" outlineLevel="0" collapsed="false">
      <c r="A11" s="12" t="str">
        <f aca="false">IF(Kanäle!$B11="","",Kanäle!$B11)</f>
        <v/>
      </c>
      <c r="B11" s="12" t="str">
        <f aca="false">IF($A11="","",COUNTIFS(Ernte!$H$2:$H$401,$A11))</f>
        <v/>
      </c>
      <c r="C11" s="30" t="str">
        <f aca="false">IF($A11="","",SUMIFS(Ernte!$F$2:$F$401,Ernte!$H$2:$H$401,$A11))</f>
        <v/>
      </c>
      <c r="D11" s="35" t="str">
        <f aca="false">IF(OR($A11="",N($C$23)=0),"",$C11/$C$23)</f>
        <v/>
      </c>
      <c r="E11" s="30" t="str">
        <f aca="false">IF($A11="","",SUMIFS(Ernte!$J$2:$J$401,Ernte!$H$2:$H$401,$A11))</f>
        <v/>
      </c>
      <c r="F11" s="35" t="str">
        <f aca="false">IF(OR($A11="",N($E$23)=0),"",$E11/$E$23)</f>
        <v/>
      </c>
      <c r="G11" s="30" t="str">
        <f aca="false">IF(OR($A11="",N($C11)=0),"",ROUND($E11/$C11,2))</f>
        <v/>
      </c>
    </row>
    <row r="12" customFormat="false" ht="15" hidden="false" customHeight="false" outlineLevel="0" collapsed="false">
      <c r="A12" s="12" t="str">
        <f aca="false">IF(Kanäle!$B12="","",Kanäle!$B12)</f>
        <v/>
      </c>
      <c r="B12" s="12" t="str">
        <f aca="false">IF($A12="","",COUNTIFS(Ernte!$H$2:$H$401,$A12))</f>
        <v/>
      </c>
      <c r="C12" s="30" t="str">
        <f aca="false">IF($A12="","",SUMIFS(Ernte!$F$2:$F$401,Ernte!$H$2:$H$401,$A12))</f>
        <v/>
      </c>
      <c r="D12" s="35" t="str">
        <f aca="false">IF(OR($A12="",N($C$23)=0),"",$C12/$C$23)</f>
        <v/>
      </c>
      <c r="E12" s="30" t="str">
        <f aca="false">IF($A12="","",SUMIFS(Ernte!$J$2:$J$401,Ernte!$H$2:$H$401,$A12))</f>
        <v/>
      </c>
      <c r="F12" s="35" t="str">
        <f aca="false">IF(OR($A12="",N($E$23)=0),"",$E12/$E$23)</f>
        <v/>
      </c>
      <c r="G12" s="30" t="str">
        <f aca="false">IF(OR($A12="",N($C12)=0),"",ROUND($E12/$C12,2))</f>
        <v/>
      </c>
    </row>
    <row r="13" customFormat="false" ht="15" hidden="false" customHeight="false" outlineLevel="0" collapsed="false">
      <c r="A13" s="12" t="str">
        <f aca="false">IF(Kanäle!$B13="","",Kanäle!$B13)</f>
        <v/>
      </c>
      <c r="B13" s="12" t="str">
        <f aca="false">IF($A13="","",COUNTIFS(Ernte!$H$2:$H$401,$A13))</f>
        <v/>
      </c>
      <c r="C13" s="30" t="str">
        <f aca="false">IF($A13="","",SUMIFS(Ernte!$F$2:$F$401,Ernte!$H$2:$H$401,$A13))</f>
        <v/>
      </c>
      <c r="D13" s="35" t="str">
        <f aca="false">IF(OR($A13="",N($C$23)=0),"",$C13/$C$23)</f>
        <v/>
      </c>
      <c r="E13" s="30" t="str">
        <f aca="false">IF($A13="","",SUMIFS(Ernte!$J$2:$J$401,Ernte!$H$2:$H$401,$A13))</f>
        <v/>
      </c>
      <c r="F13" s="35" t="str">
        <f aca="false">IF(OR($A13="",N($E$23)=0),"",$E13/$E$23)</f>
        <v/>
      </c>
      <c r="G13" s="30" t="str">
        <f aca="false">IF(OR($A13="",N($C13)=0),"",ROUND($E13/$C13,2))</f>
        <v/>
      </c>
    </row>
    <row r="14" customFormat="false" ht="15" hidden="false" customHeight="false" outlineLevel="0" collapsed="false">
      <c r="A14" s="12" t="str">
        <f aca="false">IF(Kanäle!$B14="","",Kanäle!$B14)</f>
        <v/>
      </c>
      <c r="B14" s="12" t="str">
        <f aca="false">IF($A14="","",COUNTIFS(Ernte!$H$2:$H$401,$A14))</f>
        <v/>
      </c>
      <c r="C14" s="30" t="str">
        <f aca="false">IF($A14="","",SUMIFS(Ernte!$F$2:$F$401,Ernte!$H$2:$H$401,$A14))</f>
        <v/>
      </c>
      <c r="D14" s="35" t="str">
        <f aca="false">IF(OR($A14="",N($C$23)=0),"",$C14/$C$23)</f>
        <v/>
      </c>
      <c r="E14" s="30" t="str">
        <f aca="false">IF($A14="","",SUMIFS(Ernte!$J$2:$J$401,Ernte!$H$2:$H$401,$A14))</f>
        <v/>
      </c>
      <c r="F14" s="35" t="str">
        <f aca="false">IF(OR($A14="",N($E$23)=0),"",$E14/$E$23)</f>
        <v/>
      </c>
      <c r="G14" s="30" t="str">
        <f aca="false">IF(OR($A14="",N($C14)=0),"",ROUND($E14/$C14,2))</f>
        <v/>
      </c>
    </row>
    <row r="15" customFormat="false" ht="15" hidden="false" customHeight="false" outlineLevel="0" collapsed="false">
      <c r="A15" s="12" t="str">
        <f aca="false">IF(Kanäle!$B15="","",Kanäle!$B15)</f>
        <v/>
      </c>
      <c r="B15" s="12" t="str">
        <f aca="false">IF($A15="","",COUNTIFS(Ernte!$H$2:$H$401,$A15))</f>
        <v/>
      </c>
      <c r="C15" s="30" t="str">
        <f aca="false">IF($A15="","",SUMIFS(Ernte!$F$2:$F$401,Ernte!$H$2:$H$401,$A15))</f>
        <v/>
      </c>
      <c r="D15" s="35" t="str">
        <f aca="false">IF(OR($A15="",N($C$23)=0),"",$C15/$C$23)</f>
        <v/>
      </c>
      <c r="E15" s="30" t="str">
        <f aca="false">IF($A15="","",SUMIFS(Ernte!$J$2:$J$401,Ernte!$H$2:$H$401,$A15))</f>
        <v/>
      </c>
      <c r="F15" s="35" t="str">
        <f aca="false">IF(OR($A15="",N($E$23)=0),"",$E15/$E$23)</f>
        <v/>
      </c>
      <c r="G15" s="30" t="str">
        <f aca="false">IF(OR($A15="",N($C15)=0),"",ROUND($E15/$C15,2))</f>
        <v/>
      </c>
    </row>
    <row r="16" customFormat="false" ht="15" hidden="false" customHeight="false" outlineLevel="0" collapsed="false">
      <c r="A16" s="12" t="str">
        <f aca="false">IF(Kanäle!$B16="","",Kanäle!$B16)</f>
        <v/>
      </c>
      <c r="B16" s="12" t="str">
        <f aca="false">IF($A16="","",COUNTIFS(Ernte!$H$2:$H$401,$A16))</f>
        <v/>
      </c>
      <c r="C16" s="30" t="str">
        <f aca="false">IF($A16="","",SUMIFS(Ernte!$F$2:$F$401,Ernte!$H$2:$H$401,$A16))</f>
        <v/>
      </c>
      <c r="D16" s="35" t="str">
        <f aca="false">IF(OR($A16="",N($C$23)=0),"",$C16/$C$23)</f>
        <v/>
      </c>
      <c r="E16" s="30" t="str">
        <f aca="false">IF($A16="","",SUMIFS(Ernte!$J$2:$J$401,Ernte!$H$2:$H$401,$A16))</f>
        <v/>
      </c>
      <c r="F16" s="35" t="str">
        <f aca="false">IF(OR($A16="",N($E$23)=0),"",$E16/$E$23)</f>
        <v/>
      </c>
      <c r="G16" s="30" t="str">
        <f aca="false">IF(OR($A16="",N($C16)=0),"",ROUND($E16/$C16,2))</f>
        <v/>
      </c>
    </row>
    <row r="17" customFormat="false" ht="15" hidden="false" customHeight="false" outlineLevel="0" collapsed="false">
      <c r="A17" s="12" t="str">
        <f aca="false">IF(Kanäle!$B17="","",Kanäle!$B17)</f>
        <v/>
      </c>
      <c r="B17" s="12" t="str">
        <f aca="false">IF($A17="","",COUNTIFS(Ernte!$H$2:$H$401,$A17))</f>
        <v/>
      </c>
      <c r="C17" s="30" t="str">
        <f aca="false">IF($A17="","",SUMIFS(Ernte!$F$2:$F$401,Ernte!$H$2:$H$401,$A17))</f>
        <v/>
      </c>
      <c r="D17" s="35" t="str">
        <f aca="false">IF(OR($A17="",N($C$23)=0),"",$C17/$C$23)</f>
        <v/>
      </c>
      <c r="E17" s="30" t="str">
        <f aca="false">IF($A17="","",SUMIFS(Ernte!$J$2:$J$401,Ernte!$H$2:$H$401,$A17))</f>
        <v/>
      </c>
      <c r="F17" s="35" t="str">
        <f aca="false">IF(OR($A17="",N($E$23)=0),"",$E17/$E$23)</f>
        <v/>
      </c>
      <c r="G17" s="30" t="str">
        <f aca="false">IF(OR($A17="",N($C17)=0),"",ROUND($E17/$C17,2))</f>
        <v/>
      </c>
    </row>
    <row r="18" customFormat="false" ht="15" hidden="false" customHeight="false" outlineLevel="0" collapsed="false">
      <c r="A18" s="12" t="str">
        <f aca="false">IF(Kanäle!$B18="","",Kanäle!$B18)</f>
        <v/>
      </c>
      <c r="B18" s="12" t="str">
        <f aca="false">IF($A18="","",COUNTIFS(Ernte!$H$2:$H$401,$A18))</f>
        <v/>
      </c>
      <c r="C18" s="30" t="str">
        <f aca="false">IF($A18="","",SUMIFS(Ernte!$F$2:$F$401,Ernte!$H$2:$H$401,$A18))</f>
        <v/>
      </c>
      <c r="D18" s="35" t="str">
        <f aca="false">IF(OR($A18="",N($C$23)=0),"",$C18/$C$23)</f>
        <v/>
      </c>
      <c r="E18" s="30" t="str">
        <f aca="false">IF($A18="","",SUMIFS(Ernte!$J$2:$J$401,Ernte!$H$2:$H$401,$A18))</f>
        <v/>
      </c>
      <c r="F18" s="35" t="str">
        <f aca="false">IF(OR($A18="",N($E$23)=0),"",$E18/$E$23)</f>
        <v/>
      </c>
      <c r="G18" s="30" t="str">
        <f aca="false">IF(OR($A18="",N($C18)=0),"",ROUND($E18/$C18,2))</f>
        <v/>
      </c>
    </row>
    <row r="19" customFormat="false" ht="15" hidden="false" customHeight="false" outlineLevel="0" collapsed="false">
      <c r="A19" s="12" t="str">
        <f aca="false">IF(Kanäle!$B19="","",Kanäle!$B19)</f>
        <v/>
      </c>
      <c r="B19" s="12" t="str">
        <f aca="false">IF($A19="","",COUNTIFS(Ernte!$H$2:$H$401,$A19))</f>
        <v/>
      </c>
      <c r="C19" s="30" t="str">
        <f aca="false">IF($A19="","",SUMIFS(Ernte!$F$2:$F$401,Ernte!$H$2:$H$401,$A19))</f>
        <v/>
      </c>
      <c r="D19" s="35" t="str">
        <f aca="false">IF(OR($A19="",N($C$23)=0),"",$C19/$C$23)</f>
        <v/>
      </c>
      <c r="E19" s="30" t="str">
        <f aca="false">IF($A19="","",SUMIFS(Ernte!$J$2:$J$401,Ernte!$H$2:$H$401,$A19))</f>
        <v/>
      </c>
      <c r="F19" s="35" t="str">
        <f aca="false">IF(OR($A19="",N($E$23)=0),"",$E19/$E$23)</f>
        <v/>
      </c>
      <c r="G19" s="30" t="str">
        <f aca="false">IF(OR($A19="",N($C19)=0),"",ROUND($E19/$C19,2))</f>
        <v/>
      </c>
    </row>
    <row r="20" customFormat="false" ht="15" hidden="false" customHeight="false" outlineLevel="0" collapsed="false">
      <c r="A20" s="12" t="str">
        <f aca="false">IF(Kanäle!$B20="","",Kanäle!$B20)</f>
        <v/>
      </c>
      <c r="B20" s="12" t="str">
        <f aca="false">IF($A20="","",COUNTIFS(Ernte!$H$2:$H$401,$A20))</f>
        <v/>
      </c>
      <c r="C20" s="30" t="str">
        <f aca="false">IF($A20="","",SUMIFS(Ernte!$F$2:$F$401,Ernte!$H$2:$H$401,$A20))</f>
        <v/>
      </c>
      <c r="D20" s="35" t="str">
        <f aca="false">IF(OR($A20="",N($C$23)=0),"",$C20/$C$23)</f>
        <v/>
      </c>
      <c r="E20" s="30" t="str">
        <f aca="false">IF($A20="","",SUMIFS(Ernte!$J$2:$J$401,Ernte!$H$2:$H$401,$A20))</f>
        <v/>
      </c>
      <c r="F20" s="35" t="str">
        <f aca="false">IF(OR($A20="",N($E$23)=0),"",$E20/$E$23)</f>
        <v/>
      </c>
      <c r="G20" s="30" t="str">
        <f aca="false">IF(OR($A20="",N($C20)=0),"",ROUND($E20/$C20,2))</f>
        <v/>
      </c>
    </row>
    <row r="21" customFormat="false" ht="15" hidden="false" customHeight="false" outlineLevel="0" collapsed="false">
      <c r="A21" s="12" t="str">
        <f aca="false">IF(Kanäle!$B21="","",Kanäle!$B21)</f>
        <v/>
      </c>
      <c r="B21" s="12" t="str">
        <f aca="false">IF($A21="","",COUNTIFS(Ernte!$H$2:$H$401,$A21))</f>
        <v/>
      </c>
      <c r="C21" s="30" t="str">
        <f aca="false">IF($A21="","",SUMIFS(Ernte!$F$2:$F$401,Ernte!$H$2:$H$401,$A21))</f>
        <v/>
      </c>
      <c r="D21" s="35" t="str">
        <f aca="false">IF(OR($A21="",N($C$23)=0),"",$C21/$C$23)</f>
        <v/>
      </c>
      <c r="E21" s="30" t="str">
        <f aca="false">IF($A21="","",SUMIFS(Ernte!$J$2:$J$401,Ernte!$H$2:$H$401,$A21))</f>
        <v/>
      </c>
      <c r="F21" s="35" t="str">
        <f aca="false">IF(OR($A21="",N($E$23)=0),"",$E21/$E$23)</f>
        <v/>
      </c>
      <c r="G21" s="30" t="str">
        <f aca="false">IF(OR($A21="",N($C21)=0),"",ROUND($E21/$C21,2))</f>
        <v/>
      </c>
    </row>
    <row r="23" customFormat="false" ht="15" hidden="false" customHeight="false" outlineLevel="0" collapsed="false">
      <c r="A23" s="27" t="s">
        <v>107</v>
      </c>
      <c r="B23" s="36" t="n">
        <f aca="false">SUM(B2:B21)</f>
        <v>1</v>
      </c>
      <c r="C23" s="37" t="n">
        <f aca="false">SUM(C2:C21)</f>
        <v>38</v>
      </c>
      <c r="E23" s="37" t="n">
        <f aca="false">SUM(E2:E21)</f>
        <v>0</v>
      </c>
      <c r="G23" s="37" t="n">
        <f aca="false">IF(N($C$23)=0,"",ROUND($E$23/$C$23,2))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F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40"/>
    <col collapsed="false" customWidth="true" hidden="false" outlineLevel="0" max="4" min="4" style="0" width="14"/>
    <col collapsed="false" customWidth="true" hidden="false" outlineLevel="0" max="5" min="5" style="0" width="18"/>
    <col collapsed="false" customWidth="true" hidden="false" outlineLevel="0" max="6" min="6" style="0" width="4"/>
  </cols>
  <sheetData>
    <row r="2" customFormat="false" ht="35.8" hidden="false" customHeight="false" outlineLevel="0" collapsed="false">
      <c r="B2" s="1" t="s">
        <v>108</v>
      </c>
    </row>
    <row r="4" customFormat="false" ht="15" hidden="false" customHeight="true" outlineLevel="0" collapsed="false">
      <c r="B4" s="4" t="s">
        <v>109</v>
      </c>
      <c r="C4" s="4"/>
      <c r="D4" s="4"/>
      <c r="E4" s="4"/>
    </row>
    <row r="5" customFormat="false" ht="15" hidden="false" customHeight="false" outlineLevel="0" collapsed="false">
      <c r="B5" s="4"/>
      <c r="C5" s="4"/>
      <c r="D5" s="4"/>
      <c r="E5" s="4"/>
    </row>
    <row r="6" customFormat="false" ht="15" hidden="false" customHeight="false" outlineLevel="0" collapsed="false">
      <c r="B6" s="4"/>
      <c r="C6" s="4"/>
      <c r="D6" s="4"/>
      <c r="E6" s="4"/>
    </row>
    <row r="8" customFormat="false" ht="45.75" hidden="false" customHeight="true" outlineLevel="0" collapsed="false">
      <c r="B8" s="3" t="s">
        <v>110</v>
      </c>
      <c r="C8" s="4" t="s">
        <v>111</v>
      </c>
      <c r="D8" s="4"/>
      <c r="E8" s="4"/>
    </row>
    <row r="9" customFormat="false" ht="45.75" hidden="false" customHeight="true" outlineLevel="0" collapsed="false">
      <c r="B9" s="3" t="s">
        <v>112</v>
      </c>
      <c r="C9" s="4" t="s">
        <v>113</v>
      </c>
      <c r="D9" s="4"/>
      <c r="E9" s="4"/>
    </row>
    <row r="10" customFormat="false" ht="45.75" hidden="false" customHeight="true" outlineLevel="0" collapsed="false">
      <c r="B10" s="3" t="s">
        <v>114</v>
      </c>
      <c r="C10" s="4" t="s">
        <v>115</v>
      </c>
      <c r="D10" s="4"/>
      <c r="E10" s="4"/>
    </row>
    <row r="12" customFormat="false" ht="15.75" hidden="false" customHeight="true" outlineLevel="0" collapsed="false">
      <c r="B12" s="38"/>
      <c r="C12" s="38"/>
      <c r="D12" s="38"/>
      <c r="E12" s="38"/>
      <c r="F12" s="38"/>
    </row>
    <row r="13" customFormat="false" ht="33.75" hidden="false" customHeight="true" outlineLevel="0" collapsed="false">
      <c r="B13" s="38"/>
      <c r="C13" s="38"/>
      <c r="D13" s="38"/>
      <c r="E13" s="38"/>
      <c r="F13" s="38"/>
    </row>
    <row r="14" customFormat="false" ht="9.75" hidden="false" customHeight="true" outlineLevel="0" collapsed="false">
      <c r="B14" s="38"/>
      <c r="C14" s="38"/>
      <c r="D14" s="38"/>
      <c r="E14" s="38"/>
      <c r="F14" s="38"/>
    </row>
    <row r="15" customFormat="false" ht="6" hidden="false" customHeight="true" outlineLevel="0" collapsed="false">
      <c r="B15" s="38"/>
      <c r="C15" s="38"/>
      <c r="D15" s="38"/>
      <c r="E15" s="38"/>
      <c r="F15" s="38"/>
    </row>
    <row r="16" customFormat="false" ht="15" hidden="false" customHeight="true" outlineLevel="0" collapsed="false">
      <c r="B16" s="39" t="s">
        <v>116</v>
      </c>
      <c r="C16" s="39"/>
      <c r="D16" s="38"/>
      <c r="E16" s="38"/>
      <c r="F16" s="38"/>
    </row>
    <row r="17" customFormat="false" ht="15" hidden="false" customHeight="false" outlineLevel="0" collapsed="false">
      <c r="B17" s="39"/>
      <c r="C17" s="39"/>
      <c r="D17" s="38"/>
      <c r="E17" s="38"/>
      <c r="F17" s="38"/>
    </row>
    <row r="18" customFormat="false" ht="15" hidden="false" customHeight="false" outlineLevel="0" collapsed="false">
      <c r="B18" s="39"/>
      <c r="C18" s="39"/>
      <c r="D18" s="38"/>
      <c r="E18" s="38"/>
      <c r="F18" s="38"/>
    </row>
    <row r="19" customFormat="false" ht="15" hidden="false" customHeight="false" outlineLevel="0" collapsed="false">
      <c r="B19" s="40" t="s">
        <v>117</v>
      </c>
      <c r="C19" s="38"/>
      <c r="D19" s="38"/>
      <c r="E19" s="41" t="s">
        <v>118</v>
      </c>
      <c r="F19" s="38"/>
    </row>
    <row r="20" customFormat="false" ht="9.75" hidden="false" customHeight="true" outlineLevel="0" collapsed="false">
      <c r="B20" s="38"/>
      <c r="C20" s="38"/>
      <c r="D20" s="38"/>
      <c r="E20" s="38"/>
      <c r="F20" s="38"/>
    </row>
    <row r="23" customFormat="false" ht="22.35" hidden="false" customHeight="false" outlineLevel="0" collapsed="false">
      <c r="B23" s="2" t="s">
        <v>119</v>
      </c>
    </row>
  </sheetData>
  <mergeCells count="5">
    <mergeCell ref="B4:E6"/>
    <mergeCell ref="C8:E8"/>
    <mergeCell ref="C9:E9"/>
    <mergeCell ref="C10:E10"/>
    <mergeCell ref="B16:C1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2026-08-23T13:46:35Z</dcterms:created>
  <dc:creator>openpyxl</dc:creator>
  <dc:description/>
  <dc:language>en-US</dc:language>
  <cp:lastModifiedBy/>
  <dcterms:modified xsi:type="dcterms:W3CDTF">2026-08-23T13:46:35Z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